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436" activeTab="0"/>
  </bookViews>
  <sheets>
    <sheet name="2013" sheetId="1" r:id="rId1"/>
  </sheets>
  <definedNames>
    <definedName name="А10">'2013'!#REF!</definedName>
    <definedName name="_xlnm.Print_Titles" localSheetId="0">'2013'!$11:$13</definedName>
    <definedName name="_xlnm.Print_Area" localSheetId="0">'2013'!$A$1:$K$57</definedName>
  </definedNames>
  <calcPr fullCalcOnLoad="1"/>
</workbook>
</file>

<file path=xl/sharedStrings.xml><?xml version="1.0" encoding="utf-8"?>
<sst xmlns="http://schemas.openxmlformats.org/spreadsheetml/2006/main" count="195" uniqueCount="84">
  <si>
    <t>Наименование программы</t>
  </si>
  <si>
    <t>Раздел</t>
  </si>
  <si>
    <t>04</t>
  </si>
  <si>
    <t>07</t>
  </si>
  <si>
    <t>10</t>
  </si>
  <si>
    <t>03</t>
  </si>
  <si>
    <t>7950500</t>
  </si>
  <si>
    <t>7950600</t>
  </si>
  <si>
    <t>06</t>
  </si>
  <si>
    <t>068</t>
  </si>
  <si>
    <t>12</t>
  </si>
  <si>
    <t>08</t>
  </si>
  <si>
    <t>500</t>
  </si>
  <si>
    <t>09</t>
  </si>
  <si>
    <t>079</t>
  </si>
  <si>
    <t>Перечень районных  целевых программ, в том числе долгосрочных целевых программ, реализуемых</t>
  </si>
  <si>
    <t>Итого по целевым программам</t>
  </si>
  <si>
    <t>001</t>
  </si>
  <si>
    <t>006</t>
  </si>
  <si>
    <t>7950800</t>
  </si>
  <si>
    <t>14</t>
  </si>
  <si>
    <t>7950900</t>
  </si>
  <si>
    <t>Администрация муниципального образования Омутнинский муниципальный район Кировской области</t>
  </si>
  <si>
    <t>7951000</t>
  </si>
  <si>
    <t>Управление культуры администрации муниципального образования Омутнинский муниципальный район Кировской области</t>
  </si>
  <si>
    <t>Управление образования администрации муниципального образования Омутнинский муниципальный район Кировской области</t>
  </si>
  <si>
    <t>01</t>
  </si>
  <si>
    <t>7951100</t>
  </si>
  <si>
    <t>7951400</t>
  </si>
  <si>
    <t>02</t>
  </si>
  <si>
    <t>7951300</t>
  </si>
  <si>
    <t>11</t>
  </si>
  <si>
    <t>7951500</t>
  </si>
  <si>
    <t>7951700</t>
  </si>
  <si>
    <t>7951600</t>
  </si>
  <si>
    <t>05</t>
  </si>
  <si>
    <t>7951200</t>
  </si>
  <si>
    <t xml:space="preserve">1. "Развитие транспортной инфраструктуры Омутнинского района Кировской области на 2011-2015 годы"  </t>
  </si>
  <si>
    <t>всего</t>
  </si>
  <si>
    <t>013</t>
  </si>
  <si>
    <t>Наименование главных распорядителей</t>
  </si>
  <si>
    <t>Подраздел</t>
  </si>
  <si>
    <t>Целевая статья</t>
  </si>
  <si>
    <t>982</t>
  </si>
  <si>
    <t>443</t>
  </si>
  <si>
    <t xml:space="preserve"> Муниципальное казённое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t>
  </si>
  <si>
    <t>983</t>
  </si>
  <si>
    <t>7951800</t>
  </si>
  <si>
    <t>13</t>
  </si>
  <si>
    <t>7951900</t>
  </si>
  <si>
    <t>7952000</t>
  </si>
  <si>
    <t xml:space="preserve">  Финансовое управление администрации муниципального образования Омутнинский муниципальный район Кировской области</t>
  </si>
  <si>
    <t>7952100</t>
  </si>
  <si>
    <t>7952200</t>
  </si>
  <si>
    <t>2. "Поддержка и развитие малого предпринимательства в муниципальном образовании Омутнинский муниципальный район Кировской области на 2010-2014 годы"</t>
  </si>
  <si>
    <t>3. " Развитие физической культуры и спорта в Омутнинском районе на 2011-2013 гг."</t>
  </si>
  <si>
    <t>4. "Школьное питание" на 2011-2013 годы</t>
  </si>
  <si>
    <t>5. "Профилактика правонарушений и борьба с преступностью на территории Омутнинского района" на 2012-2014 г.г.</t>
  </si>
  <si>
    <t>6. "Ветеран" Омутнинского района Кировской области на 2013 год</t>
  </si>
  <si>
    <t>7. "Молодежная политика в Омутнинском районе" на 2011-2013 годы</t>
  </si>
  <si>
    <t>8. "Профилактика немедицинского потребления наркотических средств, психотропных, сильнодействующих и одурманивающих веществ в Омутнинском районе"  на 2013-2015 годы</t>
  </si>
  <si>
    <t>9. "Охрана окружающей среды в Омутнинском районе на 2011-2013 годы"</t>
  </si>
  <si>
    <t>10. "Развитие агропромышленного комплекса Омутнинского района на 2011-2013 годы"</t>
  </si>
  <si>
    <t>11. "Снижение масштабов злоупотребления алкогольной продукцией и профилактика алкоголизма среди населения Омутнинского района" на 2012 - 2014 годы</t>
  </si>
  <si>
    <t>12. "Сохранение, развитие, модернизация учреждений культуры и искусства Омутнинского района Кировской области" на 2011-2013 гг.</t>
  </si>
  <si>
    <t>13. "Снижение рисков и смягчение последствий чрезвычайных ситуаций природного и техногенного характера в Омутнинском районе Кировской области" на 2012 - 2014 годы</t>
  </si>
  <si>
    <t>14. "Развитие пассажирского автомобильного транспорта общего пользования на территории муниципального образования Омутнинский  район Кировской области на 2013 год"</t>
  </si>
  <si>
    <t>15. "Развитие доступной среды жизнедеятельности для инвалидов (детей - инвалидов) в Омутнинском районе" на 2012 - 2015 годы</t>
  </si>
  <si>
    <t>16. "Предупреждение социального сиротства, защита и охрана прав детей, нуждающихся в поддержке государства на территории Омутнинского района" на 2011 - 2013 годы</t>
  </si>
  <si>
    <t>17. "Повышение безопасности дорожного движения в Омутнинском районе Кировской области в 2013-2015 годах"</t>
  </si>
  <si>
    <t xml:space="preserve">18. "Память" Омутнинского района Кировской области на 2013 год
</t>
  </si>
  <si>
    <t xml:space="preserve">19. "Формирование информационного общества и электронной администрации в Омутнинском районе" на 2013-2015 годы
</t>
  </si>
  <si>
    <t xml:space="preserve">20. "Развитие муниципальной службы в администрации Омутнинского района на 2013 год"
</t>
  </si>
  <si>
    <t xml:space="preserve">  21."Экология для всех" Омутнинского района Кировской области на 2013 год</t>
  </si>
  <si>
    <t>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t>
  </si>
  <si>
    <t xml:space="preserve"> </t>
  </si>
  <si>
    <t xml:space="preserve">в том числе долгосрочные </t>
  </si>
  <si>
    <t>уточненный план на 2013 год</t>
  </si>
  <si>
    <t>исполнено за 2013 год</t>
  </si>
  <si>
    <t>тыс. рублей</t>
  </si>
  <si>
    <t>процент исполнения (%)</t>
  </si>
  <si>
    <t xml:space="preserve"> за счет средств бюджета  муниципального образования Омутнинский  муниципальный  район Кировской области, за 2013 год</t>
  </si>
  <si>
    <t>Вид расходов</t>
  </si>
  <si>
    <t>Приложение 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</si>
</sst>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vertical="top"/>
    </xf>
    <xf numFmtId="11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top" wrapText="1" shrinkToFit="1"/>
    </xf>
    <xf numFmtId="0" fontId="3" fillId="0" borderId="15" xfId="0" applyFont="1" applyFill="1" applyBorder="1" applyAlignment="1">
      <alignment horizontal="center" vertical="top" wrapText="1" shrinkToFit="1"/>
    </xf>
    <xf numFmtId="49" fontId="3" fillId="0" borderId="18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 shrinkToFi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1" fontId="3" fillId="0" borderId="0" xfId="0" applyNumberFormat="1" applyFont="1" applyFill="1" applyBorder="1" applyAlignment="1">
      <alignment horizontal="left" wrapText="1"/>
    </xf>
    <xf numFmtId="11" fontId="3" fillId="0" borderId="16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11" fontId="3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9" fillId="24" borderId="11" xfId="90" applyFont="1" applyFill="1" applyBorder="1" applyAlignment="1">
      <alignment horizontal="center" vertical="top" wrapText="1"/>
      <protection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64" fontId="3" fillId="25" borderId="17" xfId="0" applyNumberFormat="1" applyFont="1" applyFill="1" applyBorder="1" applyAlignment="1">
      <alignment horizontal="center" vertical="top"/>
    </xf>
    <xf numFmtId="164" fontId="3" fillId="25" borderId="16" xfId="0" applyNumberFormat="1" applyFont="1" applyFill="1" applyBorder="1" applyAlignment="1">
      <alignment horizontal="center" vertical="top"/>
    </xf>
    <xf numFmtId="164" fontId="3" fillId="25" borderId="10" xfId="0" applyNumberFormat="1" applyFont="1" applyFill="1" applyBorder="1" applyAlignment="1">
      <alignment horizontal="center" vertical="top"/>
    </xf>
    <xf numFmtId="164" fontId="7" fillId="25" borderId="10" xfId="0" applyNumberFormat="1" applyFont="1" applyFill="1" applyBorder="1" applyAlignment="1">
      <alignment horizontal="center" vertical="top"/>
    </xf>
    <xf numFmtId="164" fontId="3" fillId="25" borderId="16" xfId="0" applyNumberFormat="1" applyFont="1" applyFill="1" applyBorder="1" applyAlignment="1">
      <alignment horizontal="center" vertical="top"/>
    </xf>
    <xf numFmtId="164" fontId="3" fillId="25" borderId="10" xfId="0" applyNumberFormat="1" applyFont="1" applyFill="1" applyBorder="1" applyAlignment="1">
      <alignment horizontal="center" vertical="top"/>
    </xf>
    <xf numFmtId="164" fontId="3" fillId="25" borderId="17" xfId="0" applyNumberFormat="1" applyFont="1" applyFill="1" applyBorder="1" applyAlignment="1">
      <alignment horizontal="center" vertical="top"/>
    </xf>
    <xf numFmtId="164" fontId="7" fillId="25" borderId="17" xfId="0" applyNumberFormat="1" applyFont="1" applyFill="1" applyBorder="1" applyAlignment="1">
      <alignment horizontal="center" vertical="top"/>
    </xf>
    <xf numFmtId="165" fontId="3" fillId="25" borderId="10" xfId="0" applyNumberFormat="1" applyFont="1" applyFill="1" applyBorder="1" applyAlignment="1">
      <alignment horizontal="center" vertical="top"/>
    </xf>
    <xf numFmtId="165" fontId="7" fillId="25" borderId="10" xfId="0" applyNumberFormat="1" applyFont="1" applyFill="1" applyBorder="1" applyAlignment="1">
      <alignment horizontal="center" vertical="top"/>
    </xf>
    <xf numFmtId="165" fontId="3" fillId="25" borderId="17" xfId="0" applyNumberFormat="1" applyFont="1" applyFill="1" applyBorder="1" applyAlignment="1">
      <alignment horizontal="center" vertical="top"/>
    </xf>
    <xf numFmtId="164" fontId="3" fillId="25" borderId="19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vertical="top"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vertical="top"/>
    </xf>
    <xf numFmtId="0" fontId="3" fillId="0" borderId="28" xfId="0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28" xfId="89" applyNumberFormat="1" applyFont="1" applyFill="1" applyBorder="1" applyAlignment="1">
      <alignment horizontal="center" vertical="top" shrinkToFit="1"/>
      <protection/>
    </xf>
    <xf numFmtId="49" fontId="3" fillId="0" borderId="26" xfId="89" applyNumberFormat="1" applyFont="1" applyFill="1" applyBorder="1" applyAlignment="1">
      <alignment horizontal="center" vertical="top" shrinkToFit="1"/>
      <protection/>
    </xf>
    <xf numFmtId="49" fontId="3" fillId="0" borderId="21" xfId="89" applyNumberFormat="1" applyFont="1" applyFill="1" applyBorder="1" applyAlignment="1">
      <alignment horizontal="center" vertical="top" shrinkToFit="1"/>
      <protection/>
    </xf>
    <xf numFmtId="49" fontId="3" fillId="0" borderId="27" xfId="89" applyNumberFormat="1" applyFont="1" applyFill="1" applyBorder="1" applyAlignment="1">
      <alignment horizontal="center" vertical="top" shrinkToFit="1"/>
      <protection/>
    </xf>
    <xf numFmtId="0" fontId="0" fillId="0" borderId="29" xfId="0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2" fontId="3" fillId="25" borderId="10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 shrinkToFit="1"/>
    </xf>
    <xf numFmtId="165" fontId="3" fillId="25" borderId="22" xfId="0" applyNumberFormat="1" applyFont="1" applyFill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/>
    </xf>
    <xf numFmtId="164" fontId="3" fillId="0" borderId="15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165" fontId="7" fillId="0" borderId="11" xfId="0" applyNumberFormat="1" applyFont="1" applyFill="1" applyBorder="1" applyAlignment="1">
      <alignment horizontal="center" vertical="top"/>
    </xf>
    <xf numFmtId="165" fontId="3" fillId="25" borderId="24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5" fontId="5" fillId="0" borderId="25" xfId="0" applyNumberFormat="1" applyFont="1" applyBorder="1" applyAlignment="1">
      <alignment horizontal="center" vertical="top"/>
    </xf>
    <xf numFmtId="165" fontId="3" fillId="0" borderId="30" xfId="0" applyNumberFormat="1" applyFont="1" applyFill="1" applyBorder="1" applyAlignment="1">
      <alignment vertical="justify"/>
    </xf>
    <xf numFmtId="165" fontId="3" fillId="0" borderId="31" xfId="0" applyNumberFormat="1" applyFont="1" applyFill="1" applyBorder="1" applyAlignment="1">
      <alignment vertical="justify"/>
    </xf>
    <xf numFmtId="165" fontId="3" fillId="0" borderId="32" xfId="0" applyNumberFormat="1" applyFont="1" applyFill="1" applyBorder="1" applyAlignment="1">
      <alignment vertical="justify"/>
    </xf>
    <xf numFmtId="165" fontId="5" fillId="0" borderId="14" xfId="0" applyNumberFormat="1" applyFont="1" applyBorder="1" applyAlignment="1">
      <alignment vertical="justify"/>
    </xf>
    <xf numFmtId="165" fontId="3" fillId="0" borderId="31" xfId="0" applyNumberFormat="1" applyFont="1" applyFill="1" applyBorder="1" applyAlignment="1">
      <alignment horizontal="right" vertical="justify" wrapText="1"/>
    </xf>
    <xf numFmtId="164" fontId="5" fillId="0" borderId="29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3" fillId="0" borderId="34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vertical="justify"/>
    </xf>
    <xf numFmtId="0" fontId="0" fillId="0" borderId="22" xfId="0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3" fillId="0" borderId="16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/>
    </xf>
    <xf numFmtId="165" fontId="3" fillId="0" borderId="35" xfId="0" applyNumberFormat="1" applyFont="1" applyFill="1" applyBorder="1" applyAlignment="1">
      <alignment vertical="justify"/>
    </xf>
    <xf numFmtId="165" fontId="3" fillId="0" borderId="33" xfId="0" applyNumberFormat="1" applyFont="1" applyFill="1" applyBorder="1" applyAlignment="1">
      <alignment vertical="justify"/>
    </xf>
    <xf numFmtId="164" fontId="3" fillId="0" borderId="35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164" fontId="3" fillId="0" borderId="33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164" fontId="3" fillId="25" borderId="16" xfId="0" applyNumberFormat="1" applyFont="1" applyFill="1" applyBorder="1" applyAlignment="1">
      <alignment horizontal="center" vertical="top"/>
    </xf>
    <xf numFmtId="164" fontId="0" fillId="25" borderId="17" xfId="0" applyNumberFormat="1" applyFill="1" applyBorder="1" applyAlignment="1">
      <alignment horizontal="center" vertical="top"/>
    </xf>
    <xf numFmtId="164" fontId="3" fillId="25" borderId="23" xfId="0" applyNumberFormat="1" applyFont="1" applyFill="1" applyBorder="1" applyAlignment="1">
      <alignment horizontal="center" vertical="top"/>
    </xf>
    <xf numFmtId="164" fontId="0" fillId="25" borderId="22" xfId="0" applyNumberFormat="1" applyFill="1" applyBorder="1" applyAlignment="1">
      <alignment horizontal="center" vertical="top"/>
    </xf>
    <xf numFmtId="0" fontId="5" fillId="0" borderId="4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11" fontId="3" fillId="0" borderId="16" xfId="0" applyNumberFormat="1" applyFont="1" applyFill="1" applyBorder="1" applyAlignment="1">
      <alignment horizontal="left" vertical="top" wrapText="1"/>
    </xf>
    <xf numFmtId="11" fontId="3" fillId="0" borderId="19" xfId="0" applyNumberFormat="1" applyFont="1" applyFill="1" applyBorder="1" applyAlignment="1">
      <alignment horizontal="left" vertical="top" wrapText="1"/>
    </xf>
    <xf numFmtId="165" fontId="3" fillId="25" borderId="16" xfId="0" applyNumberFormat="1" applyFont="1" applyFill="1" applyBorder="1" applyAlignment="1">
      <alignment horizontal="center" vertical="top"/>
    </xf>
    <xf numFmtId="165" fontId="0" fillId="25" borderId="17" xfId="0" applyNumberFormat="1" applyFill="1" applyBorder="1" applyAlignment="1">
      <alignment horizontal="center" vertical="top"/>
    </xf>
    <xf numFmtId="165" fontId="3" fillId="0" borderId="15" xfId="0" applyNumberFormat="1" applyFont="1" applyFill="1" applyBorder="1" applyAlignment="1">
      <alignment horizontal="center" vertical="top"/>
    </xf>
    <xf numFmtId="165" fontId="0" fillId="0" borderId="18" xfId="0" applyNumberFormat="1" applyFill="1" applyBorder="1" applyAlignment="1">
      <alignment horizontal="center" vertical="top"/>
    </xf>
    <xf numFmtId="49" fontId="3" fillId="0" borderId="27" xfId="89" applyNumberFormat="1" applyFont="1" applyFill="1" applyBorder="1" applyAlignment="1">
      <alignment horizontal="center" vertical="top"/>
      <protection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Примечание 4" xfId="99"/>
    <cellStyle name="Примечание 5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BreakPreview" zoomScale="55" zoomScaleNormal="80" zoomScaleSheetLayoutView="55" zoomScalePageLayoutView="0" workbookViewId="0" topLeftCell="A1">
      <pane ySplit="13" topLeftCell="BM14" activePane="bottomLeft" state="frozen"/>
      <selection pane="topLeft" activeCell="A1" sqref="A1"/>
      <selection pane="bottomLeft" activeCell="T23" sqref="T23"/>
    </sheetView>
  </sheetViews>
  <sheetFormatPr defaultColWidth="9.00390625" defaultRowHeight="12.75"/>
  <cols>
    <col min="1" max="1" width="62.875" style="0" customWidth="1"/>
    <col min="2" max="2" width="47.125" style="0" customWidth="1"/>
    <col min="3" max="3" width="6.875" style="0" customWidth="1"/>
    <col min="4" max="4" width="8.125" style="0" customWidth="1"/>
    <col min="5" max="5" width="11.75390625" style="0" customWidth="1"/>
    <col min="6" max="6" width="12.25390625" style="0" customWidth="1"/>
    <col min="7" max="7" width="16.25390625" style="0" customWidth="1"/>
    <col min="8" max="8" width="15.625" style="0" customWidth="1"/>
    <col min="9" max="9" width="14.25390625" style="0" customWidth="1"/>
    <col min="10" max="10" width="16.125" style="0" customWidth="1"/>
    <col min="11" max="11" width="16.00390625" style="0" customWidth="1"/>
  </cols>
  <sheetData>
    <row r="1" spans="5:7" ht="15">
      <c r="E1" s="3" t="s">
        <v>83</v>
      </c>
      <c r="F1" s="3"/>
      <c r="G1" s="3"/>
    </row>
    <row r="2" spans="1:7" ht="15">
      <c r="A2" s="7"/>
      <c r="E2" s="3"/>
      <c r="F2" s="3"/>
      <c r="G2" s="3"/>
    </row>
    <row r="3" spans="5:7" ht="15">
      <c r="E3" s="3"/>
      <c r="F3" s="3"/>
      <c r="G3" s="3"/>
    </row>
    <row r="4" spans="5:7" ht="15">
      <c r="E4" s="3" t="s">
        <v>75</v>
      </c>
      <c r="F4" s="3"/>
      <c r="G4" s="3"/>
    </row>
    <row r="5" spans="5:7" ht="15" customHeight="1">
      <c r="E5" s="38"/>
      <c r="F5" s="3"/>
      <c r="G5" s="3"/>
    </row>
    <row r="6" ht="0.75" customHeight="1">
      <c r="E6" s="3"/>
    </row>
    <row r="7" ht="12.75" hidden="1"/>
    <row r="8" ht="23.25" customHeight="1">
      <c r="B8" s="2" t="s">
        <v>15</v>
      </c>
    </row>
    <row r="9" spans="2:6" ht="21" customHeight="1">
      <c r="B9" s="2" t="s">
        <v>81</v>
      </c>
      <c r="F9" s="4"/>
    </row>
    <row r="10" spans="6:11" ht="21" thickBot="1">
      <c r="F10" s="1"/>
      <c r="G10" s="11"/>
      <c r="H10" s="1"/>
      <c r="I10" s="1"/>
      <c r="J10" s="30"/>
      <c r="K10" s="30" t="s">
        <v>79</v>
      </c>
    </row>
    <row r="11" spans="1:11" ht="12.75">
      <c r="A11" s="143" t="s">
        <v>0</v>
      </c>
      <c r="B11" s="165" t="s">
        <v>40</v>
      </c>
      <c r="C11" s="140" t="s">
        <v>1</v>
      </c>
      <c r="D11" s="143" t="s">
        <v>41</v>
      </c>
      <c r="E11" s="149" t="s">
        <v>42</v>
      </c>
      <c r="F11" s="156" t="s">
        <v>82</v>
      </c>
      <c r="G11" s="143" t="s">
        <v>77</v>
      </c>
      <c r="H11" s="156" t="s">
        <v>76</v>
      </c>
      <c r="I11" s="140" t="s">
        <v>78</v>
      </c>
      <c r="J11" s="140" t="s">
        <v>76</v>
      </c>
      <c r="K11" s="143" t="s">
        <v>80</v>
      </c>
    </row>
    <row r="12" spans="1:11" ht="9" customHeight="1">
      <c r="A12" s="147"/>
      <c r="B12" s="122"/>
      <c r="C12" s="141"/>
      <c r="D12" s="159"/>
      <c r="E12" s="150"/>
      <c r="F12" s="157"/>
      <c r="G12" s="159"/>
      <c r="H12" s="157"/>
      <c r="I12" s="161"/>
      <c r="J12" s="141"/>
      <c r="K12" s="144"/>
    </row>
    <row r="13" spans="1:11" ht="36" customHeight="1" thickBot="1">
      <c r="A13" s="148"/>
      <c r="B13" s="123"/>
      <c r="C13" s="142"/>
      <c r="D13" s="160"/>
      <c r="E13" s="151"/>
      <c r="F13" s="158"/>
      <c r="G13" s="160"/>
      <c r="H13" s="158"/>
      <c r="I13" s="162"/>
      <c r="J13" s="142"/>
      <c r="K13" s="145"/>
    </row>
    <row r="14" spans="1:19" s="6" customFormat="1" ht="45">
      <c r="A14" s="18" t="s">
        <v>37</v>
      </c>
      <c r="B14" s="26" t="s">
        <v>22</v>
      </c>
      <c r="C14" s="70" t="s">
        <v>2</v>
      </c>
      <c r="D14" s="91" t="s">
        <v>13</v>
      </c>
      <c r="E14" s="79">
        <v>7950100</v>
      </c>
      <c r="F14" s="33" t="s">
        <v>12</v>
      </c>
      <c r="G14" s="65">
        <v>268.373</v>
      </c>
      <c r="H14" s="94">
        <v>268.373</v>
      </c>
      <c r="I14" s="106">
        <v>267.814</v>
      </c>
      <c r="J14" s="115">
        <v>267.814</v>
      </c>
      <c r="K14" s="112">
        <f>I14/G14*100</f>
        <v>99.79170780965299</v>
      </c>
      <c r="L14" s="5"/>
      <c r="M14" s="5"/>
      <c r="N14" s="5"/>
      <c r="O14" s="5"/>
      <c r="P14" s="5"/>
      <c r="Q14" s="5"/>
      <c r="R14" s="5"/>
      <c r="S14" s="5"/>
    </row>
    <row r="15" spans="1:19" s="6" customFormat="1" ht="67.5" customHeight="1">
      <c r="A15" s="36" t="s">
        <v>54</v>
      </c>
      <c r="B15" s="27" t="s">
        <v>22</v>
      </c>
      <c r="C15" s="71" t="s">
        <v>2</v>
      </c>
      <c r="D15" s="20" t="s">
        <v>10</v>
      </c>
      <c r="E15" s="80">
        <v>7950300</v>
      </c>
      <c r="F15" s="15" t="s">
        <v>18</v>
      </c>
      <c r="G15" s="63">
        <v>678.71</v>
      </c>
      <c r="H15" s="95">
        <v>678.71</v>
      </c>
      <c r="I15" s="107">
        <v>678.71</v>
      </c>
      <c r="J15" s="107">
        <v>678.71</v>
      </c>
      <c r="K15" s="112">
        <f>I15/G15*100</f>
        <v>100</v>
      </c>
      <c r="L15" s="5"/>
      <c r="M15" s="5"/>
      <c r="N15" s="5"/>
      <c r="O15" s="5"/>
      <c r="P15" s="5"/>
      <c r="Q15" s="5"/>
      <c r="R15" s="5"/>
      <c r="S15" s="5"/>
    </row>
    <row r="16" spans="1:19" s="6" customFormat="1" ht="24.75" customHeight="1">
      <c r="A16" s="120" t="s">
        <v>55</v>
      </c>
      <c r="B16" s="117" t="s">
        <v>22</v>
      </c>
      <c r="C16" s="71" t="s">
        <v>31</v>
      </c>
      <c r="D16" s="20" t="s">
        <v>29</v>
      </c>
      <c r="E16" s="80">
        <v>7950400</v>
      </c>
      <c r="F16" s="15" t="s">
        <v>43</v>
      </c>
      <c r="G16" s="57">
        <v>612.5</v>
      </c>
      <c r="H16" s="96">
        <v>612.5</v>
      </c>
      <c r="I16" s="107">
        <v>52.5</v>
      </c>
      <c r="J16" s="107">
        <v>52.5</v>
      </c>
      <c r="K16" s="112">
        <f>I16/G16*100</f>
        <v>8.571428571428571</v>
      </c>
      <c r="L16" s="5"/>
      <c r="M16" s="5"/>
      <c r="N16" s="5"/>
      <c r="O16" s="5"/>
      <c r="P16" s="5"/>
      <c r="Q16" s="5"/>
      <c r="R16" s="5"/>
      <c r="S16" s="5"/>
    </row>
    <row r="17" spans="1:19" s="6" customFormat="1" ht="21" customHeight="1">
      <c r="A17" s="121"/>
      <c r="B17" s="167"/>
      <c r="C17" s="71" t="s">
        <v>31</v>
      </c>
      <c r="D17" s="20" t="s">
        <v>29</v>
      </c>
      <c r="E17" s="80">
        <v>7950400</v>
      </c>
      <c r="F17" s="15" t="s">
        <v>46</v>
      </c>
      <c r="G17" s="57">
        <v>3944.9</v>
      </c>
      <c r="H17" s="96">
        <v>3944.9</v>
      </c>
      <c r="I17" s="107">
        <v>1522.891</v>
      </c>
      <c r="J17" s="107">
        <v>1522.891</v>
      </c>
      <c r="K17" s="112">
        <f>I17/G17*100</f>
        <v>38.60404572992978</v>
      </c>
      <c r="L17" s="5"/>
      <c r="M17" s="5"/>
      <c r="N17" s="5"/>
      <c r="O17" s="5"/>
      <c r="P17" s="5"/>
      <c r="Q17" s="5"/>
      <c r="R17" s="5"/>
      <c r="S17" s="5"/>
    </row>
    <row r="18" spans="1:19" s="6" customFormat="1" ht="32.25" customHeight="1">
      <c r="A18" s="121"/>
      <c r="B18" s="117" t="s">
        <v>45</v>
      </c>
      <c r="C18" s="135" t="s">
        <v>31</v>
      </c>
      <c r="D18" s="128" t="s">
        <v>29</v>
      </c>
      <c r="E18" s="124">
        <v>7950400</v>
      </c>
      <c r="F18" s="126" t="s">
        <v>14</v>
      </c>
      <c r="G18" s="152">
        <v>471</v>
      </c>
      <c r="H18" s="154">
        <v>471</v>
      </c>
      <c r="I18" s="136">
        <v>471</v>
      </c>
      <c r="J18" s="136">
        <v>471</v>
      </c>
      <c r="K18" s="138">
        <f>I18/G18*100</f>
        <v>100</v>
      </c>
      <c r="L18" s="5"/>
      <c r="M18" s="5"/>
      <c r="N18" s="5"/>
      <c r="O18" s="5"/>
      <c r="P18" s="5"/>
      <c r="Q18" s="5"/>
      <c r="R18" s="5"/>
      <c r="S18" s="5"/>
    </row>
    <row r="19" spans="1:19" s="6" customFormat="1" ht="45.75" customHeight="1">
      <c r="A19" s="121"/>
      <c r="B19" s="118"/>
      <c r="C19" s="116"/>
      <c r="D19" s="164"/>
      <c r="E19" s="125"/>
      <c r="F19" s="127"/>
      <c r="G19" s="153"/>
      <c r="H19" s="155"/>
      <c r="I19" s="137"/>
      <c r="J19" s="137"/>
      <c r="K19" s="146"/>
      <c r="L19" s="5"/>
      <c r="M19" s="5"/>
      <c r="N19" s="5"/>
      <c r="O19" s="5"/>
      <c r="P19" s="5"/>
      <c r="Q19" s="5"/>
      <c r="R19" s="5"/>
      <c r="S19" s="5"/>
    </row>
    <row r="20" spans="1:19" s="6" customFormat="1" ht="45.75" customHeight="1">
      <c r="A20" s="121"/>
      <c r="B20" s="119"/>
      <c r="C20" s="68">
        <v>11</v>
      </c>
      <c r="D20" s="22" t="s">
        <v>29</v>
      </c>
      <c r="E20" s="69">
        <v>7950400</v>
      </c>
      <c r="F20" s="48">
        <v>983</v>
      </c>
      <c r="G20" s="55">
        <v>300</v>
      </c>
      <c r="H20" s="97">
        <v>300</v>
      </c>
      <c r="I20" s="107">
        <v>300</v>
      </c>
      <c r="J20" s="107">
        <v>300</v>
      </c>
      <c r="K20" s="113">
        <f aca="true" t="shared" si="0" ref="K20:K31">I20/G20*100</f>
        <v>100</v>
      </c>
      <c r="L20" s="5"/>
      <c r="M20" s="5"/>
      <c r="N20" s="5"/>
      <c r="O20" s="5"/>
      <c r="P20" s="5"/>
      <c r="Q20" s="5"/>
      <c r="R20" s="5"/>
      <c r="S20" s="5"/>
    </row>
    <row r="21" spans="1:19" s="6" customFormat="1" ht="15">
      <c r="A21" s="166"/>
      <c r="B21" s="30" t="s">
        <v>38</v>
      </c>
      <c r="C21" s="71"/>
      <c r="D21" s="67"/>
      <c r="E21" s="80"/>
      <c r="F21" s="15"/>
      <c r="G21" s="58">
        <f>G16+G17+G18+G20</f>
        <v>5328.4</v>
      </c>
      <c r="H21" s="98">
        <f>H16+H17+H18+H20</f>
        <v>5328.4</v>
      </c>
      <c r="I21" s="107">
        <v>2346.391</v>
      </c>
      <c r="J21" s="107">
        <v>2346.391</v>
      </c>
      <c r="K21" s="113">
        <f t="shared" si="0"/>
        <v>44.035564146835824</v>
      </c>
      <c r="L21" s="5"/>
      <c r="M21" s="5"/>
      <c r="N21" s="5"/>
      <c r="O21" s="5"/>
      <c r="P21" s="5"/>
      <c r="Q21" s="5"/>
      <c r="R21" s="5"/>
      <c r="S21" s="5"/>
    </row>
    <row r="22" spans="1:11" s="6" customFormat="1" ht="48.75" customHeight="1">
      <c r="A22" s="19" t="s">
        <v>56</v>
      </c>
      <c r="B22" s="35" t="s">
        <v>25</v>
      </c>
      <c r="C22" s="72" t="s">
        <v>3</v>
      </c>
      <c r="D22" s="22" t="s">
        <v>29</v>
      </c>
      <c r="E22" s="81" t="s">
        <v>6</v>
      </c>
      <c r="F22" s="21" t="s">
        <v>17</v>
      </c>
      <c r="G22" s="57">
        <v>268.7</v>
      </c>
      <c r="H22" s="96">
        <v>268.7</v>
      </c>
      <c r="I22" s="107">
        <v>261.089</v>
      </c>
      <c r="J22" s="107">
        <v>261.089</v>
      </c>
      <c r="K22" s="113">
        <f t="shared" si="0"/>
        <v>97.16747301823595</v>
      </c>
    </row>
    <row r="23" spans="1:11" s="6" customFormat="1" ht="45">
      <c r="A23" s="19" t="s">
        <v>57</v>
      </c>
      <c r="B23" s="31" t="s">
        <v>25</v>
      </c>
      <c r="C23" s="72" t="s">
        <v>4</v>
      </c>
      <c r="D23" s="20" t="s">
        <v>8</v>
      </c>
      <c r="E23" s="82" t="s">
        <v>7</v>
      </c>
      <c r="F23" s="15" t="s">
        <v>9</v>
      </c>
      <c r="G23" s="59">
        <v>320</v>
      </c>
      <c r="H23" s="99">
        <v>320</v>
      </c>
      <c r="I23" s="107">
        <v>299.861</v>
      </c>
      <c r="J23" s="107">
        <v>299.861</v>
      </c>
      <c r="K23" s="113">
        <f t="shared" si="0"/>
        <v>93.7065625</v>
      </c>
    </row>
    <row r="24" spans="1:11" s="6" customFormat="1" ht="90">
      <c r="A24" s="39"/>
      <c r="B24" s="27" t="s">
        <v>45</v>
      </c>
      <c r="C24" s="72" t="s">
        <v>4</v>
      </c>
      <c r="D24" s="22" t="s">
        <v>8</v>
      </c>
      <c r="E24" s="81" t="s">
        <v>7</v>
      </c>
      <c r="F24" s="21" t="s">
        <v>9</v>
      </c>
      <c r="G24" s="60">
        <v>30</v>
      </c>
      <c r="H24" s="96">
        <v>30</v>
      </c>
      <c r="I24" s="107">
        <v>29.844</v>
      </c>
      <c r="J24" s="107">
        <v>29.844</v>
      </c>
      <c r="K24" s="113">
        <f t="shared" si="0"/>
        <v>99.48</v>
      </c>
    </row>
    <row r="25" spans="1:11" s="6" customFormat="1" ht="45">
      <c r="A25" s="18"/>
      <c r="B25" s="29" t="s">
        <v>22</v>
      </c>
      <c r="C25" s="72" t="s">
        <v>4</v>
      </c>
      <c r="D25" s="22" t="s">
        <v>8</v>
      </c>
      <c r="E25" s="81" t="s">
        <v>7</v>
      </c>
      <c r="F25" s="21" t="s">
        <v>9</v>
      </c>
      <c r="G25" s="61">
        <v>100</v>
      </c>
      <c r="H25" s="97">
        <v>100</v>
      </c>
      <c r="I25" s="107">
        <v>100</v>
      </c>
      <c r="J25" s="107">
        <v>100</v>
      </c>
      <c r="K25" s="113">
        <f t="shared" si="0"/>
        <v>100</v>
      </c>
    </row>
    <row r="26" spans="1:11" s="6" customFormat="1" ht="15">
      <c r="A26" s="18"/>
      <c r="B26" s="43" t="s">
        <v>38</v>
      </c>
      <c r="C26" s="73"/>
      <c r="D26" s="23"/>
      <c r="E26" s="83"/>
      <c r="F26" s="33"/>
      <c r="G26" s="62">
        <f>G23+G24+G25</f>
        <v>450</v>
      </c>
      <c r="H26" s="98">
        <f>H23+H24+H25</f>
        <v>450</v>
      </c>
      <c r="I26" s="107">
        <v>429.705</v>
      </c>
      <c r="J26" s="107">
        <v>429.705</v>
      </c>
      <c r="K26" s="113">
        <f t="shared" si="0"/>
        <v>95.49</v>
      </c>
    </row>
    <row r="27" spans="1:11" s="6" customFormat="1" ht="48" customHeight="1">
      <c r="A27" s="37" t="s">
        <v>58</v>
      </c>
      <c r="B27" s="29" t="s">
        <v>22</v>
      </c>
      <c r="C27" s="72" t="s">
        <v>4</v>
      </c>
      <c r="D27" s="22" t="s">
        <v>8</v>
      </c>
      <c r="E27" s="84">
        <v>7950700</v>
      </c>
      <c r="F27" s="21" t="s">
        <v>9</v>
      </c>
      <c r="G27" s="60">
        <v>104.8</v>
      </c>
      <c r="H27" s="97"/>
      <c r="I27" s="107">
        <v>104.55</v>
      </c>
      <c r="J27" s="107"/>
      <c r="K27" s="113">
        <f t="shared" si="0"/>
        <v>99.76145038167938</v>
      </c>
    </row>
    <row r="28" spans="1:11" s="6" customFormat="1" ht="60.75" customHeight="1">
      <c r="A28" s="19" t="s">
        <v>59</v>
      </c>
      <c r="B28" s="27" t="s">
        <v>45</v>
      </c>
      <c r="C28" s="72" t="s">
        <v>3</v>
      </c>
      <c r="D28" s="22" t="s">
        <v>3</v>
      </c>
      <c r="E28" s="81" t="s">
        <v>19</v>
      </c>
      <c r="F28" s="54">
        <v>447</v>
      </c>
      <c r="G28" s="57">
        <v>300</v>
      </c>
      <c r="H28" s="96">
        <v>300</v>
      </c>
      <c r="I28" s="107">
        <v>300</v>
      </c>
      <c r="J28" s="107">
        <v>300</v>
      </c>
      <c r="K28" s="113">
        <f t="shared" si="0"/>
        <v>100</v>
      </c>
    </row>
    <row r="29" spans="1:11" s="6" customFormat="1" ht="81" customHeight="1">
      <c r="A29" s="17" t="s">
        <v>60</v>
      </c>
      <c r="B29" s="29" t="s">
        <v>22</v>
      </c>
      <c r="C29" s="74" t="s">
        <v>5</v>
      </c>
      <c r="D29" s="9" t="s">
        <v>20</v>
      </c>
      <c r="E29" s="85" t="s">
        <v>21</v>
      </c>
      <c r="F29" s="10" t="s">
        <v>12</v>
      </c>
      <c r="G29" s="92">
        <v>30.5</v>
      </c>
      <c r="H29" s="100">
        <v>30.5</v>
      </c>
      <c r="I29" s="107">
        <v>30.5</v>
      </c>
      <c r="J29" s="107">
        <v>30.5</v>
      </c>
      <c r="K29" s="113">
        <f t="shared" si="0"/>
        <v>100</v>
      </c>
    </row>
    <row r="30" spans="1:11" s="6" customFormat="1" ht="23.25" customHeight="1">
      <c r="A30" s="129" t="s">
        <v>61</v>
      </c>
      <c r="B30" s="131" t="s">
        <v>22</v>
      </c>
      <c r="C30" s="74" t="s">
        <v>2</v>
      </c>
      <c r="D30" s="9" t="s">
        <v>8</v>
      </c>
      <c r="E30" s="86" t="s">
        <v>23</v>
      </c>
      <c r="F30" s="10" t="s">
        <v>12</v>
      </c>
      <c r="G30" s="63">
        <v>733.81</v>
      </c>
      <c r="H30" s="95">
        <v>733.81</v>
      </c>
      <c r="I30" s="107">
        <v>733.809</v>
      </c>
      <c r="J30" s="107">
        <v>733.809</v>
      </c>
      <c r="K30" s="113">
        <f t="shared" si="0"/>
        <v>99.99986372494243</v>
      </c>
    </row>
    <row r="31" spans="1:11" s="6" customFormat="1" ht="27.75" customHeight="1">
      <c r="A31" s="134"/>
      <c r="B31" s="132"/>
      <c r="C31" s="178" t="s">
        <v>8</v>
      </c>
      <c r="D31" s="163" t="s">
        <v>35</v>
      </c>
      <c r="E31" s="176" t="s">
        <v>23</v>
      </c>
      <c r="F31" s="177" t="s">
        <v>44</v>
      </c>
      <c r="G31" s="172">
        <v>10.125</v>
      </c>
      <c r="H31" s="174">
        <v>10.125</v>
      </c>
      <c r="I31" s="136">
        <v>10.125</v>
      </c>
      <c r="J31" s="136">
        <v>10.125</v>
      </c>
      <c r="K31" s="138">
        <f t="shared" si="0"/>
        <v>100</v>
      </c>
    </row>
    <row r="32" spans="1:11" s="6" customFormat="1" ht="13.5" customHeight="1">
      <c r="A32" s="134"/>
      <c r="B32" s="133"/>
      <c r="C32" s="116"/>
      <c r="D32" s="164"/>
      <c r="E32" s="125"/>
      <c r="F32" s="127"/>
      <c r="G32" s="173"/>
      <c r="H32" s="175"/>
      <c r="I32" s="137"/>
      <c r="J32" s="137"/>
      <c r="K32" s="139"/>
    </row>
    <row r="33" spans="1:11" s="6" customFormat="1" ht="25.5" customHeight="1">
      <c r="A33" s="130"/>
      <c r="B33" s="30" t="s">
        <v>38</v>
      </c>
      <c r="C33" s="74"/>
      <c r="D33" s="9"/>
      <c r="E33" s="86"/>
      <c r="F33" s="10"/>
      <c r="G33" s="64">
        <f>SUM(G30:G31)</f>
        <v>743.935</v>
      </c>
      <c r="H33" s="101">
        <f>SUM(H30:H31)</f>
        <v>743.935</v>
      </c>
      <c r="I33" s="107">
        <v>743.934</v>
      </c>
      <c r="J33" s="107">
        <v>743.934</v>
      </c>
      <c r="K33" s="113">
        <f>I33/G33*100</f>
        <v>99.99986557965414</v>
      </c>
    </row>
    <row r="34" spans="1:11" s="6" customFormat="1" ht="45.75" customHeight="1">
      <c r="A34" s="24" t="s">
        <v>62</v>
      </c>
      <c r="B34" s="27" t="s">
        <v>22</v>
      </c>
      <c r="C34" s="76" t="s">
        <v>2</v>
      </c>
      <c r="D34" s="9" t="s">
        <v>35</v>
      </c>
      <c r="E34" s="86" t="s">
        <v>27</v>
      </c>
      <c r="F34" s="10" t="s">
        <v>18</v>
      </c>
      <c r="G34" s="57">
        <v>5</v>
      </c>
      <c r="H34" s="96">
        <v>5</v>
      </c>
      <c r="I34" s="107">
        <v>0</v>
      </c>
      <c r="J34" s="107">
        <v>0</v>
      </c>
      <c r="K34" s="113">
        <f>I34/G34*100</f>
        <v>0</v>
      </c>
    </row>
    <row r="35" spans="1:11" s="6" customFormat="1" ht="80.25" customHeight="1">
      <c r="A35" s="42" t="s">
        <v>63</v>
      </c>
      <c r="B35" s="29" t="s">
        <v>22</v>
      </c>
      <c r="C35" s="74" t="s">
        <v>4</v>
      </c>
      <c r="D35" s="9" t="s">
        <v>8</v>
      </c>
      <c r="E35" s="86" t="s">
        <v>36</v>
      </c>
      <c r="F35" s="10" t="s">
        <v>39</v>
      </c>
      <c r="G35" s="57">
        <v>15</v>
      </c>
      <c r="H35" s="96">
        <v>15</v>
      </c>
      <c r="I35" s="107">
        <v>15</v>
      </c>
      <c r="J35" s="107">
        <v>15</v>
      </c>
      <c r="K35" s="113">
        <f aca="true" t="shared" si="1" ref="K35:K55">I35/G35*100</f>
        <v>100</v>
      </c>
    </row>
    <row r="36" spans="1:256" s="5" customFormat="1" ht="69.75" customHeight="1">
      <c r="A36" s="24" t="s">
        <v>64</v>
      </c>
      <c r="B36" s="29" t="s">
        <v>24</v>
      </c>
      <c r="C36" s="74" t="s">
        <v>11</v>
      </c>
      <c r="D36" s="9" t="s">
        <v>26</v>
      </c>
      <c r="E36" s="86" t="s">
        <v>30</v>
      </c>
      <c r="F36" s="10" t="s">
        <v>17</v>
      </c>
      <c r="G36" s="63">
        <v>600.791</v>
      </c>
      <c r="H36" s="102">
        <v>600.791</v>
      </c>
      <c r="I36" s="110">
        <v>600.79</v>
      </c>
      <c r="J36" s="110">
        <v>600.79</v>
      </c>
      <c r="K36" s="113">
        <f t="shared" si="1"/>
        <v>99.99983355276626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11" s="6" customFormat="1" ht="78.75" customHeight="1">
      <c r="A37" s="40" t="s">
        <v>65</v>
      </c>
      <c r="B37" s="29" t="s">
        <v>22</v>
      </c>
      <c r="C37" s="77" t="s">
        <v>5</v>
      </c>
      <c r="D37" s="47" t="s">
        <v>13</v>
      </c>
      <c r="E37" s="87" t="s">
        <v>28</v>
      </c>
      <c r="F37" s="28" t="s">
        <v>12</v>
      </c>
      <c r="G37" s="65">
        <v>982.898</v>
      </c>
      <c r="H37" s="103">
        <v>982.898</v>
      </c>
      <c r="I37" s="107">
        <v>982.894</v>
      </c>
      <c r="J37" s="107">
        <v>982.894</v>
      </c>
      <c r="K37" s="113">
        <f t="shared" si="1"/>
        <v>99.99959304017304</v>
      </c>
    </row>
    <row r="38" spans="1:11" s="6" customFormat="1" ht="88.5" customHeight="1">
      <c r="A38" s="16" t="s">
        <v>66</v>
      </c>
      <c r="B38" s="27" t="s">
        <v>22</v>
      </c>
      <c r="C38" s="74" t="s">
        <v>2</v>
      </c>
      <c r="D38" s="9" t="s">
        <v>11</v>
      </c>
      <c r="E38" s="86" t="s">
        <v>32</v>
      </c>
      <c r="F38" s="10" t="s">
        <v>18</v>
      </c>
      <c r="G38" s="57">
        <v>1190.6</v>
      </c>
      <c r="H38" s="96"/>
      <c r="I38" s="107">
        <v>1190.562</v>
      </c>
      <c r="J38" s="107"/>
      <c r="K38" s="113">
        <f t="shared" si="1"/>
        <v>99.99680833193348</v>
      </c>
    </row>
    <row r="39" spans="1:11" s="6" customFormat="1" ht="50.25" customHeight="1">
      <c r="A39" s="129" t="s">
        <v>67</v>
      </c>
      <c r="B39" s="29" t="s">
        <v>22</v>
      </c>
      <c r="C39" s="74" t="s">
        <v>4</v>
      </c>
      <c r="D39" s="9" t="s">
        <v>8</v>
      </c>
      <c r="E39" s="86" t="s">
        <v>34</v>
      </c>
      <c r="F39" s="10" t="s">
        <v>9</v>
      </c>
      <c r="G39" s="57">
        <v>64.5</v>
      </c>
      <c r="H39" s="96">
        <v>64.5</v>
      </c>
      <c r="I39" s="107">
        <v>64.5</v>
      </c>
      <c r="J39" s="107">
        <v>64.5</v>
      </c>
      <c r="K39" s="113">
        <f t="shared" si="1"/>
        <v>100</v>
      </c>
    </row>
    <row r="40" spans="1:11" s="6" customFormat="1" ht="76.5" customHeight="1">
      <c r="A40" s="130"/>
      <c r="B40" s="27" t="s">
        <v>45</v>
      </c>
      <c r="C40" s="74" t="s">
        <v>26</v>
      </c>
      <c r="D40" s="9" t="s">
        <v>48</v>
      </c>
      <c r="E40" s="86" t="s">
        <v>34</v>
      </c>
      <c r="F40" s="10" t="s">
        <v>17</v>
      </c>
      <c r="G40" s="63">
        <v>36.571</v>
      </c>
      <c r="H40" s="95">
        <v>36.571</v>
      </c>
      <c r="I40" s="107">
        <v>36.571</v>
      </c>
      <c r="J40" s="107">
        <v>36.571</v>
      </c>
      <c r="K40" s="113">
        <f t="shared" si="1"/>
        <v>100</v>
      </c>
    </row>
    <row r="41" spans="1:11" s="6" customFormat="1" ht="16.5" customHeight="1">
      <c r="A41" s="40"/>
      <c r="B41" s="27" t="s">
        <v>38</v>
      </c>
      <c r="C41" s="74"/>
      <c r="D41" s="9"/>
      <c r="E41" s="86"/>
      <c r="F41" s="10"/>
      <c r="G41" s="63">
        <f>G39+G40</f>
        <v>101.071</v>
      </c>
      <c r="H41" s="95">
        <f>H39+H40</f>
        <v>101.071</v>
      </c>
      <c r="I41" s="107">
        <v>101.071</v>
      </c>
      <c r="J41" s="107">
        <v>101.071</v>
      </c>
      <c r="K41" s="113">
        <f t="shared" si="1"/>
        <v>100</v>
      </c>
    </row>
    <row r="42" spans="1:11" s="6" customFormat="1" ht="75.75" customHeight="1">
      <c r="A42" s="25" t="s">
        <v>68</v>
      </c>
      <c r="B42" s="51" t="s">
        <v>25</v>
      </c>
      <c r="C42" s="74" t="s">
        <v>4</v>
      </c>
      <c r="D42" s="9" t="s">
        <v>2</v>
      </c>
      <c r="E42" s="86" t="s">
        <v>33</v>
      </c>
      <c r="F42" s="10" t="s">
        <v>39</v>
      </c>
      <c r="G42" s="57">
        <v>20</v>
      </c>
      <c r="H42" s="96">
        <v>20</v>
      </c>
      <c r="I42" s="107">
        <v>20</v>
      </c>
      <c r="J42" s="107">
        <v>20</v>
      </c>
      <c r="K42" s="113">
        <f t="shared" si="1"/>
        <v>100</v>
      </c>
    </row>
    <row r="43" spans="1:11" s="6" customFormat="1" ht="73.5" customHeight="1">
      <c r="A43" s="24" t="s">
        <v>69</v>
      </c>
      <c r="B43" s="51" t="s">
        <v>25</v>
      </c>
      <c r="C43" s="74" t="s">
        <v>3</v>
      </c>
      <c r="D43" s="9" t="s">
        <v>13</v>
      </c>
      <c r="E43" s="86" t="s">
        <v>47</v>
      </c>
      <c r="F43" s="10" t="s">
        <v>17</v>
      </c>
      <c r="G43" s="57">
        <v>40</v>
      </c>
      <c r="H43" s="96">
        <v>40</v>
      </c>
      <c r="I43" s="107">
        <v>39.999</v>
      </c>
      <c r="J43" s="107">
        <v>39.999</v>
      </c>
      <c r="K43" s="113">
        <f t="shared" si="1"/>
        <v>99.9975</v>
      </c>
    </row>
    <row r="44" spans="1:11" s="6" customFormat="1" ht="68.25" customHeight="1">
      <c r="A44" s="46" t="s">
        <v>70</v>
      </c>
      <c r="B44" s="29" t="s">
        <v>24</v>
      </c>
      <c r="C44" s="77" t="s">
        <v>11</v>
      </c>
      <c r="D44" s="47" t="s">
        <v>26</v>
      </c>
      <c r="E44" s="87" t="s">
        <v>49</v>
      </c>
      <c r="F44" s="28" t="s">
        <v>17</v>
      </c>
      <c r="G44" s="55">
        <v>30</v>
      </c>
      <c r="H44" s="97"/>
      <c r="I44" s="107">
        <v>30</v>
      </c>
      <c r="J44" s="107"/>
      <c r="K44" s="113">
        <f t="shared" si="1"/>
        <v>100</v>
      </c>
    </row>
    <row r="45" spans="1:11" s="6" customFormat="1" ht="72.75" customHeight="1">
      <c r="A45" s="24" t="s">
        <v>71</v>
      </c>
      <c r="B45" s="29" t="s">
        <v>22</v>
      </c>
      <c r="C45" s="74" t="s">
        <v>26</v>
      </c>
      <c r="D45" s="9" t="s">
        <v>48</v>
      </c>
      <c r="E45" s="86" t="s">
        <v>50</v>
      </c>
      <c r="F45" s="10" t="s">
        <v>12</v>
      </c>
      <c r="G45" s="57">
        <v>40</v>
      </c>
      <c r="H45" s="96">
        <v>40</v>
      </c>
      <c r="I45" s="107">
        <v>40</v>
      </c>
      <c r="J45" s="107">
        <v>40</v>
      </c>
      <c r="K45" s="113">
        <f t="shared" si="1"/>
        <v>100</v>
      </c>
    </row>
    <row r="46" spans="1:11" s="6" customFormat="1" ht="51" customHeight="1">
      <c r="A46" s="170" t="s">
        <v>72</v>
      </c>
      <c r="B46" s="52" t="s">
        <v>51</v>
      </c>
      <c r="C46" s="74" t="s">
        <v>3</v>
      </c>
      <c r="D46" s="9" t="s">
        <v>35</v>
      </c>
      <c r="E46" s="86" t="s">
        <v>52</v>
      </c>
      <c r="F46" s="10" t="s">
        <v>12</v>
      </c>
      <c r="G46" s="63">
        <v>12.944</v>
      </c>
      <c r="H46" s="96"/>
      <c r="I46" s="107">
        <v>12.943</v>
      </c>
      <c r="J46" s="107"/>
      <c r="K46" s="113">
        <f t="shared" si="1"/>
        <v>99.99227441285537</v>
      </c>
    </row>
    <row r="47" spans="1:11" s="6" customFormat="1" ht="51" customHeight="1">
      <c r="A47" s="171"/>
      <c r="B47" s="29" t="s">
        <v>22</v>
      </c>
      <c r="C47" s="74" t="s">
        <v>3</v>
      </c>
      <c r="D47" s="9" t="s">
        <v>35</v>
      </c>
      <c r="E47" s="86" t="s">
        <v>52</v>
      </c>
      <c r="F47" s="10" t="s">
        <v>12</v>
      </c>
      <c r="G47" s="63">
        <v>59.272</v>
      </c>
      <c r="H47" s="96"/>
      <c r="I47" s="107">
        <v>58.671</v>
      </c>
      <c r="J47" s="107"/>
      <c r="K47" s="113">
        <f t="shared" si="1"/>
        <v>98.98603050344175</v>
      </c>
    </row>
    <row r="48" spans="1:11" s="6" customFormat="1" ht="61.5" customHeight="1">
      <c r="A48" s="171"/>
      <c r="B48" s="93" t="s">
        <v>74</v>
      </c>
      <c r="C48" s="74" t="s">
        <v>3</v>
      </c>
      <c r="D48" s="9" t="s">
        <v>35</v>
      </c>
      <c r="E48" s="86" t="s">
        <v>52</v>
      </c>
      <c r="F48" s="10" t="s">
        <v>12</v>
      </c>
      <c r="G48" s="63">
        <v>1.692</v>
      </c>
      <c r="H48" s="96"/>
      <c r="I48" s="107">
        <v>1.692</v>
      </c>
      <c r="J48" s="107"/>
      <c r="K48" s="113">
        <f t="shared" si="1"/>
        <v>100</v>
      </c>
    </row>
    <row r="49" spans="1:11" s="6" customFormat="1" ht="27" customHeight="1">
      <c r="A49" s="171"/>
      <c r="B49" s="44" t="s">
        <v>38</v>
      </c>
      <c r="C49" s="76"/>
      <c r="D49" s="34"/>
      <c r="E49" s="88"/>
      <c r="F49" s="45"/>
      <c r="G49" s="66">
        <f>G46+G47+G48</f>
        <v>73.90799999999999</v>
      </c>
      <c r="H49" s="104"/>
      <c r="I49" s="107">
        <v>73.306</v>
      </c>
      <c r="J49" s="107"/>
      <c r="K49" s="113">
        <f t="shared" si="1"/>
        <v>99.18547383233211</v>
      </c>
    </row>
    <row r="50" spans="1:11" s="6" customFormat="1" ht="51" customHeight="1">
      <c r="A50" s="170" t="s">
        <v>73</v>
      </c>
      <c r="B50" s="29" t="s">
        <v>24</v>
      </c>
      <c r="C50" s="74" t="s">
        <v>11</v>
      </c>
      <c r="D50" s="9" t="s">
        <v>26</v>
      </c>
      <c r="E50" s="86" t="s">
        <v>53</v>
      </c>
      <c r="F50" s="10" t="s">
        <v>17</v>
      </c>
      <c r="G50" s="57">
        <v>32</v>
      </c>
      <c r="H50" s="96"/>
      <c r="I50" s="107">
        <v>32</v>
      </c>
      <c r="J50" s="107"/>
      <c r="K50" s="113">
        <f t="shared" si="1"/>
        <v>100</v>
      </c>
    </row>
    <row r="51" spans="1:11" s="6" customFormat="1" ht="24" customHeight="1">
      <c r="A51" s="171"/>
      <c r="B51" s="179" t="s">
        <v>25</v>
      </c>
      <c r="C51" s="74" t="s">
        <v>3</v>
      </c>
      <c r="D51" s="9" t="s">
        <v>26</v>
      </c>
      <c r="E51" s="86" t="s">
        <v>53</v>
      </c>
      <c r="F51" s="10" t="s">
        <v>17</v>
      </c>
      <c r="G51" s="57">
        <v>6</v>
      </c>
      <c r="H51" s="96"/>
      <c r="I51" s="107">
        <v>6</v>
      </c>
      <c r="J51" s="107"/>
      <c r="K51" s="113">
        <f t="shared" si="1"/>
        <v>100</v>
      </c>
    </row>
    <row r="52" spans="1:11" s="6" customFormat="1" ht="24" customHeight="1">
      <c r="A52" s="171"/>
      <c r="B52" s="180"/>
      <c r="C52" s="74" t="s">
        <v>3</v>
      </c>
      <c r="D52" s="9" t="s">
        <v>29</v>
      </c>
      <c r="E52" s="86" t="s">
        <v>53</v>
      </c>
      <c r="F52" s="10" t="s">
        <v>17</v>
      </c>
      <c r="G52" s="57">
        <v>15</v>
      </c>
      <c r="H52" s="96"/>
      <c r="I52" s="107">
        <v>15</v>
      </c>
      <c r="J52" s="107"/>
      <c r="K52" s="113">
        <f t="shared" si="1"/>
        <v>100</v>
      </c>
    </row>
    <row r="53" spans="1:11" s="6" customFormat="1" ht="109.5" customHeight="1">
      <c r="A53" s="171"/>
      <c r="B53" s="27" t="s">
        <v>45</v>
      </c>
      <c r="C53" s="75" t="s">
        <v>3</v>
      </c>
      <c r="D53" s="50" t="s">
        <v>3</v>
      </c>
      <c r="E53" s="89" t="s">
        <v>53</v>
      </c>
      <c r="F53" s="53" t="s">
        <v>17</v>
      </c>
      <c r="G53" s="56">
        <v>2</v>
      </c>
      <c r="H53" s="99"/>
      <c r="I53" s="107">
        <v>2</v>
      </c>
      <c r="J53" s="107"/>
      <c r="K53" s="113">
        <f t="shared" si="1"/>
        <v>100</v>
      </c>
    </row>
    <row r="54" spans="1:11" s="6" customFormat="1" ht="25.5" customHeight="1" thickBot="1">
      <c r="A54" s="42"/>
      <c r="B54" s="27" t="s">
        <v>38</v>
      </c>
      <c r="C54" s="75"/>
      <c r="D54" s="50"/>
      <c r="E54" s="89"/>
      <c r="F54" s="53"/>
      <c r="G54" s="56">
        <f>G50+G51+G52+G53</f>
        <v>55</v>
      </c>
      <c r="H54" s="99"/>
      <c r="I54" s="108">
        <v>55</v>
      </c>
      <c r="J54" s="108"/>
      <c r="K54" s="114">
        <f t="shared" si="1"/>
        <v>100</v>
      </c>
    </row>
    <row r="55" spans="1:11" ht="34.5" customHeight="1" thickBot="1">
      <c r="A55" s="14" t="s">
        <v>16</v>
      </c>
      <c r="B55" s="32"/>
      <c r="C55" s="78"/>
      <c r="D55" s="13"/>
      <c r="E55" s="90"/>
      <c r="F55" s="12"/>
      <c r="G55" s="49">
        <f>G14+G15+G21+G22+G26+G27+G28+G29+G33+G34+G35+G36+G37+G38+G41+G42+G43+G44+G45+G49+G54</f>
        <v>11327.685999999998</v>
      </c>
      <c r="H55" s="105">
        <f>H14+H15+H21+H22+H26+H27+H28+H29+H33+H34+H35+H36+H37+H38+H41+H42+H43+H44+H45+H49+H54</f>
        <v>9873.377999999999</v>
      </c>
      <c r="I55" s="109">
        <v>8311.315</v>
      </c>
      <c r="J55" s="109">
        <v>6857.897</v>
      </c>
      <c r="K55" s="111">
        <f t="shared" si="1"/>
        <v>73.37169303598283</v>
      </c>
    </row>
    <row r="56" spans="1:8" ht="12.75">
      <c r="A56" s="169"/>
      <c r="B56" s="169"/>
      <c r="C56" s="169"/>
      <c r="D56" s="169"/>
      <c r="E56" s="169"/>
      <c r="F56" s="169"/>
      <c r="G56" s="169"/>
      <c r="H56" s="8"/>
    </row>
    <row r="57" spans="1:8" ht="12.75">
      <c r="A57" s="168"/>
      <c r="B57" s="168"/>
      <c r="C57" s="168"/>
      <c r="D57" s="168"/>
      <c r="E57" s="168"/>
      <c r="F57" s="168"/>
      <c r="G57" s="168"/>
      <c r="H57" s="168"/>
    </row>
  </sheetData>
  <sheetProtection/>
  <mergeCells count="40">
    <mergeCell ref="A57:H57"/>
    <mergeCell ref="A56:G56"/>
    <mergeCell ref="A46:A49"/>
    <mergeCell ref="G31:G32"/>
    <mergeCell ref="H31:H32"/>
    <mergeCell ref="E31:E32"/>
    <mergeCell ref="F31:F32"/>
    <mergeCell ref="C31:C32"/>
    <mergeCell ref="A50:A53"/>
    <mergeCell ref="B51:B52"/>
    <mergeCell ref="A39:A40"/>
    <mergeCell ref="B30:B32"/>
    <mergeCell ref="A30:A33"/>
    <mergeCell ref="C18:C19"/>
    <mergeCell ref="B18:B20"/>
    <mergeCell ref="A16:A21"/>
    <mergeCell ref="B16:B17"/>
    <mergeCell ref="D31:D32"/>
    <mergeCell ref="B11:B13"/>
    <mergeCell ref="E18:E19"/>
    <mergeCell ref="F18:F19"/>
    <mergeCell ref="C11:C13"/>
    <mergeCell ref="D11:D13"/>
    <mergeCell ref="D18:D19"/>
    <mergeCell ref="A11:A13"/>
    <mergeCell ref="E11:E13"/>
    <mergeCell ref="I18:I19"/>
    <mergeCell ref="J18:J19"/>
    <mergeCell ref="G18:G19"/>
    <mergeCell ref="H18:H19"/>
    <mergeCell ref="H11:H13"/>
    <mergeCell ref="F11:F13"/>
    <mergeCell ref="G11:G13"/>
    <mergeCell ref="I11:I13"/>
    <mergeCell ref="I31:I32"/>
    <mergeCell ref="J31:J32"/>
    <mergeCell ref="K31:K32"/>
    <mergeCell ref="J11:J13"/>
    <mergeCell ref="K11:K13"/>
    <mergeCell ref="K18:K19"/>
  </mergeCells>
  <printOptions/>
  <pageMargins left="0.34" right="0.17" top="0.17" bottom="0.21" header="0" footer="0.1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ЧАЙНИКИ и 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User</cp:lastModifiedBy>
  <cp:lastPrinted>2014-04-24T13:27:23Z</cp:lastPrinted>
  <dcterms:created xsi:type="dcterms:W3CDTF">2004-12-18T06:34:25Z</dcterms:created>
  <dcterms:modified xsi:type="dcterms:W3CDTF">2014-06-03T13:09:29Z</dcterms:modified>
  <cp:category/>
  <cp:version/>
  <cp:contentType/>
  <cp:contentStatus/>
</cp:coreProperties>
</file>