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27" activeTab="1"/>
  </bookViews>
  <sheets>
    <sheet name="Доходы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<sst xmlns="http://schemas.openxmlformats.org/spreadsheetml/2006/main" count="415" uniqueCount="220">
  <si>
    <t>0000000</t>
  </si>
  <si>
    <t>0010000</t>
  </si>
  <si>
    <t xml:space="preserve">Руководство и управление в сфере установленных функций </t>
  </si>
  <si>
    <t>0013600</t>
  </si>
  <si>
    <t>Осуществление первичного воинского учета на территориях,где отсутствуют военные комиссариаты</t>
  </si>
  <si>
    <t>0020000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</si>
  <si>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</si>
  <si>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0020300</t>
  </si>
  <si>
    <t>0020400</t>
  </si>
  <si>
    <t>3500000</t>
  </si>
  <si>
    <t>Поддержка жилищного хозяйства</t>
  </si>
  <si>
    <t>3500200</t>
  </si>
  <si>
    <t>5210000</t>
  </si>
  <si>
    <t>Межбюджетные трансферты</t>
  </si>
  <si>
    <t>5210600</t>
  </si>
  <si>
    <t>5210602</t>
  </si>
  <si>
    <t>Содействие в развитии сельскохозяйственного производства,создание условий для развития малого предпринимательства</t>
  </si>
  <si>
    <t>5210603</t>
  </si>
  <si>
    <t>6000000</t>
  </si>
  <si>
    <t>Благоустройство</t>
  </si>
  <si>
    <t>6000100</t>
  </si>
  <si>
    <t>Уличное освещение</t>
  </si>
  <si>
    <t>6000200</t>
  </si>
  <si>
    <t>Прочие мероприятия по благоустройству городских округов и поселений</t>
  </si>
  <si>
    <t>017</t>
  </si>
  <si>
    <t>500</t>
  </si>
  <si>
    <t>Выполнение функций органами местного самоуправления</t>
  </si>
  <si>
    <t>Наименование кода экономической классификации дохода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</si>
  <si>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</si>
  <si>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</si>
  <si>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</si>
  <si>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</si>
  <si>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</si>
  <si>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</si>
  <si>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</si>
  <si>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Доходы, получаемые в виде арендной 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</si>
  <si>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>Безвозмездные поступления от других бюджетов бюджетной системы Российской Федерации</t>
  </si>
  <si>
    <t>Дотации бюджетам поселений на выравнивание бюджетной обеспеченности</t>
  </si>
  <si>
    <t>Дотации бюджетам на поддержку мер по обеспечению сбалансированности бюджетов</t>
  </si>
  <si>
    <t>Наименование расхода</t>
  </si>
  <si>
    <t>Раздел, подраздел</t>
  </si>
  <si>
    <t>Целевая статья</t>
  </si>
  <si>
    <t xml:space="preserve">Всего расходов:   </t>
  </si>
  <si>
    <t>0000</t>
  </si>
  <si>
    <t>000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</si>
  <si>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</si>
  <si>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</si>
  <si>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</si>
  <si>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</si>
  <si>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 xml:space="preserve"> Глава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</si>
  <si>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</si>
  <si>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</si>
  <si>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Центральный аппарат</t>
  </si>
  <si>
    <t>Национальная оборона</t>
  </si>
  <si>
    <t>0200</t>
  </si>
  <si>
    <t>Мобилизационная и вневойсковая подготовка</t>
  </si>
  <si>
    <t>0203</t>
  </si>
  <si>
    <t>Жилищно-коммунальное хозяйство</t>
  </si>
  <si>
    <t>0500</t>
  </si>
  <si>
    <t>Жилищное хозяйство</t>
  </si>
  <si>
    <t>0501</t>
  </si>
  <si>
    <t>0503</t>
  </si>
  <si>
    <t>Содержание автомобильных дорог и инженерных сооружений  на них в границах городских округов и поселений в рамках благоустройства</t>
  </si>
  <si>
    <t>Иные межбюджетные трансферты</t>
  </si>
  <si>
    <t xml:space="preserve"> Утверждение генеральных планов поселения,правил землепользования и застройки,утверждение подготовленной на основе генеральных планов поселения документации по планировке территории,выдача разрешений на строительство,разрешений на ввод объектов в эксплуатациюпри осуществлении строительства,реконструкции,капитального ремонта объектов капитального строительства,расположенных на территории поселения,утверждение местных нормативов градостроительного проектирования поселений,резервирования земель и изъятие,в том числе путем выкупа,земельных участков в границах поселения для муниципальных нужд, осуществление земельного контроля за использованием земель поселенияза использованием земель поселения</t>
  </si>
  <si>
    <t>БЕЗВОЗМЕЗДНЫЕ ПОСТУПЛЕНИЯ</t>
  </si>
  <si>
    <t>6000500</t>
  </si>
  <si>
    <t>Межбюджетные трансферты из  бюджетов поселений  бюджету  муниципального  района и из бюджета муниципального района бюджетам поселений  в соответствии с заключенными соглашениями</t>
  </si>
  <si>
    <t>5210206</t>
  </si>
  <si>
    <t>5210200</t>
  </si>
  <si>
    <t>Иные субвенции местным бюджетам для финансового обеспечения расходных обязательств по переданным для осуществления государственным полномочиям</t>
  </si>
  <si>
    <t>5210601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</si>
  <si>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</si>
  <si>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</si>
  <si>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</si>
  <si>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013</t>
  </si>
  <si>
    <t>Прочие расходы</t>
  </si>
  <si>
    <t>0700000</t>
  </si>
  <si>
    <t>0700500</t>
  </si>
  <si>
    <t>Резервные фонды</t>
  </si>
  <si>
    <t>Резервные фонды местных администраций</t>
  </si>
  <si>
    <t>Национальная безопасность и правоохранительная деятельность</t>
  </si>
  <si>
    <t>0300</t>
  </si>
  <si>
    <t>Другие общегосударственные вопросы</t>
  </si>
  <si>
    <t>НАЛОГОВЫЕ И НЕНАЛОГОВЫЕ ДОХОДЫ</t>
  </si>
  <si>
    <t>Земельный налог</t>
  </si>
  <si>
    <t>ДОХОДЫ ОТ ИСПОЛЬЗОВАНИЯ ИМУЩЕСТВА, НАХОДЯЩЕГОСЯ В ГОСУДАРСТВЕННОЙ ИМУНИЦИПАЛЬНОЙ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</si>
  <si>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</si>
  <si>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</si>
  <si>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</si>
  <si>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муниципальных бюджетных и автономных учреждений)</t>
  </si>
  <si>
    <t>Дотации бюджетам субьектов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</si>
  <si>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</si>
  <si>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поселений на поддержку мер по обеспечению сбалансированности бюджетов</t>
  </si>
  <si>
    <t>Субвенции бюджетам субьектов Российской Федерации и муниципальных образований</t>
  </si>
  <si>
    <t>Субвенции бюджетам на осуществление  первичного воинского учета на территориях, где отсутствуют военные комиссариаты</t>
  </si>
  <si>
    <t>Субвенции бюджетам поселений на осуществление  первичного воинского учета на территориях, где отсутствуют военные комиссариаты</t>
  </si>
  <si>
    <t>ИТОГО ДОХОДОВ</t>
  </si>
  <si>
    <t>0113</t>
  </si>
  <si>
    <t>0310</t>
  </si>
  <si>
    <t>Обеспечение пожарной безопасности</t>
  </si>
  <si>
    <t>7950000</t>
  </si>
  <si>
    <t>Целевые программы муниципальных образований</t>
  </si>
  <si>
    <t>Капитальный ремонт государственного жилищного фонда субъектов Российской Федерации и муниципального жилищного фонда</t>
  </si>
  <si>
    <t>Код дохода</t>
  </si>
  <si>
    <t>000 100 0000000 0000 000</t>
  </si>
  <si>
    <t>000 101 0000000 0000 000</t>
  </si>
  <si>
    <t>000 101 0200001 0000 110</t>
  </si>
  <si>
    <t>182 101 0200001 0000 110</t>
  </si>
  <si>
    <t>000 1060000000 0000 000</t>
  </si>
  <si>
    <t>000 1060100000 0000 110</t>
  </si>
  <si>
    <t>182 1060100000 0000 110</t>
  </si>
  <si>
    <t>000 1060103010 0000 110</t>
  </si>
  <si>
    <t>182 1060103010 0000 110</t>
  </si>
  <si>
    <t>000 1060600000 0000 110</t>
  </si>
  <si>
    <t>182 1060600000 0000 110</t>
  </si>
  <si>
    <t>000 1060601000 0000 110</t>
  </si>
  <si>
    <t>000 1060601310 0000 110</t>
  </si>
  <si>
    <t>182 1060601310 0000 110</t>
  </si>
  <si>
    <t>000 1080000000 0000 000</t>
  </si>
  <si>
    <t>000 1080400001 0000 110</t>
  </si>
  <si>
    <t>000 1080402001 0000 110</t>
  </si>
  <si>
    <t>987 1080402001 0000 110</t>
  </si>
  <si>
    <t>000 1110000000 0000 000</t>
  </si>
  <si>
    <t>000 1110500000 0000 120</t>
  </si>
  <si>
    <t>000 1110501000 0000 120</t>
  </si>
  <si>
    <t>000 1110501010 0000 120</t>
  </si>
  <si>
    <t>000 1110503000 0000 120</t>
  </si>
  <si>
    <t>919 11105035100000 120</t>
  </si>
  <si>
    <t>000 2000000000 0000 000</t>
  </si>
  <si>
    <t>000 2020000000 0000 000</t>
  </si>
  <si>
    <t>000 2020100000 0000 151</t>
  </si>
  <si>
    <t>000 2020100100 0000 151</t>
  </si>
  <si>
    <t>000 2020100110 0000 151</t>
  </si>
  <si>
    <t>987 2020100110 0000 151</t>
  </si>
  <si>
    <t>000 2020100300 0000 151</t>
  </si>
  <si>
    <t>000 2020100310 0000 151</t>
  </si>
  <si>
    <t>987 2020100310 0000 151</t>
  </si>
  <si>
    <t>000 2020300000 0000 151</t>
  </si>
  <si>
    <t>000 2020301500 0000 151</t>
  </si>
  <si>
    <t>000 2020301510 0000 151</t>
  </si>
  <si>
    <t>987 2020301510 0000 151</t>
  </si>
  <si>
    <t xml:space="preserve">                                                                                        к решению Белореченской сельской  Думы </t>
  </si>
  <si>
    <t>Создание и деятельность в муниципальных обрахованиях административной(ых) комиссии(ий) по рассмотрению дел об административных правонорушениях</t>
  </si>
  <si>
    <t>Владение, пользование и распоряжение имуществом, находящемся  в муниципальной собственности поселения</t>
  </si>
  <si>
    <t>0111</t>
  </si>
  <si>
    <t>7950080</t>
  </si>
  <si>
    <t>Муниципальная целевая программа "О пожарной безопасности в муниципальном образовании Белореченское сельское поселение Омутнинского района Кировской области на 2011 год"</t>
  </si>
  <si>
    <t>0400</t>
  </si>
  <si>
    <t>Национальная экономика</t>
  </si>
  <si>
    <t>0412</t>
  </si>
  <si>
    <t>Другие вопросы в области национальной экономики</t>
  </si>
  <si>
    <t>Вид расходов</t>
  </si>
  <si>
    <t>000 2020302410 0000 151</t>
  </si>
  <si>
    <t>987 2020302410 0000 151</t>
  </si>
  <si>
    <t>Субвенции бюджетам поселений на выполнение передаваемых полномочий</t>
  </si>
  <si>
    <t>0200000</t>
  </si>
  <si>
    <t>0200300</t>
  </si>
  <si>
    <t>Обеспечение выборов и референдумов</t>
  </si>
  <si>
    <t>Проведение референдумов</t>
  </si>
  <si>
    <t>Проведение выборов и референдумов</t>
  </si>
  <si>
    <t>0107</t>
  </si>
  <si>
    <t>7950081</t>
  </si>
  <si>
    <t>006</t>
  </si>
  <si>
    <t>Субсидии юридическим лицам</t>
  </si>
  <si>
    <t>0401</t>
  </si>
  <si>
    <t xml:space="preserve">Коммунальное хозяйство </t>
  </si>
  <si>
    <t>0502</t>
  </si>
  <si>
    <t>ПРОЧИЕ НЕНАЛОГОВЫЕ ДОХОДЫ</t>
  </si>
  <si>
    <t xml:space="preserve">000 11700000000000 000 </t>
  </si>
  <si>
    <t>Невыясненные поступления</t>
  </si>
  <si>
    <t xml:space="preserve">000 11701000000000 180 </t>
  </si>
  <si>
    <t xml:space="preserve">912 11701050100000 180 </t>
  </si>
  <si>
    <t xml:space="preserve">Невыясненные поступления, зачисляемые в бюджеты послений </t>
  </si>
  <si>
    <t>Уточненный план (тыс. руб.)</t>
  </si>
  <si>
    <t xml:space="preserve">тыс. руб. </t>
  </si>
  <si>
    <t xml:space="preserve">   </t>
  </si>
  <si>
    <t xml:space="preserve">Отчет об исполнении бюджета муниципального образования </t>
  </si>
  <si>
    <t>Белореченское сельское поселение Омутнинского района Кировской области</t>
  </si>
  <si>
    <t xml:space="preserve">     1. Доходы бюджета</t>
  </si>
  <si>
    <t>Процент исполнения к плану года</t>
  </si>
  <si>
    <t>Налог на доходы физических лиц с доходов, источником которых является налоговый агент за исключением доходов, в отношении которых начисление и уплата налога осуществляется в соответтсвии со статьями 227, 227(1) и 228 Налогового кодекса РФ</t>
  </si>
  <si>
    <t>000 1010201001 0000 110</t>
  </si>
  <si>
    <t>919 1110501310 0000 120</t>
  </si>
  <si>
    <t>Субсидии бюджетам субъектов РФ и муниципальных образований (межбюджетные субсидии)</t>
  </si>
  <si>
    <t>987 2020200000 0000 151</t>
  </si>
  <si>
    <t>987 2020299900 0000 151</t>
  </si>
  <si>
    <t>987 2020299910 0000 151</t>
  </si>
  <si>
    <t>987 2020299910 1800 151</t>
  </si>
  <si>
    <t xml:space="preserve">Прочие субсидии </t>
  </si>
  <si>
    <t>Прочие субсидии бюджетам поселений</t>
  </si>
  <si>
    <t>Субсидии бюджетам поселений на реализацию областной целевой программы «Развитие системы подготовки выборных должностных лиц и муниципальных служащих органов местного самоуправления»</t>
  </si>
  <si>
    <t>2. Расходы бюджета</t>
  </si>
  <si>
    <t xml:space="preserve">тыс. рублей </t>
  </si>
  <si>
    <t>Областные целевые программы</t>
  </si>
  <si>
    <t>Областная целевая программа "Развитие системы подготовки выборных должностных лиц и муниципальных служащих органов местного самоуправления" на 2012 год</t>
  </si>
  <si>
    <t>Подпрограмма "Повышение квалификации специалистов по финансовой работе органов местного самоуправления"</t>
  </si>
  <si>
    <t>5220000</t>
  </si>
  <si>
    <t>5221900</t>
  </si>
  <si>
    <t>5221902</t>
  </si>
  <si>
    <t xml:space="preserve">Мероприятия в области коммунального хозяйтва </t>
  </si>
  <si>
    <t>3510500</t>
  </si>
  <si>
    <t>Муниципальная целевая программа "Устройство детской площадки в муниципальном образовании Белореченское сельское поселение Омутнинского района Кировской области в 2012 году"</t>
  </si>
  <si>
    <t>7950082</t>
  </si>
  <si>
    <t>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t>
  </si>
  <si>
    <t>за 1 квартал 2013 года</t>
  </si>
  <si>
    <t>Уточненный план на 2013 год</t>
  </si>
  <si>
    <t xml:space="preserve">Исполнение за 1 квартал 2013 года </t>
  </si>
  <si>
    <t>000 2190000000 0000 151</t>
  </si>
  <si>
    <t>987 2190500010 0000 151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</si>
  <si>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</si>
  <si>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</si>
  <si>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 xml:space="preserve">Исполнение за 1 квартал 2013 года(тыс. руб.) </t>
  </si>
  <si>
    <t>Дорожное хозяйство</t>
  </si>
  <si>
    <t>0409</t>
  </si>
  <si>
    <t>3150400</t>
  </si>
  <si>
    <t>Капитальный ремонт, ремонт и содержание автомобильных дорог общего пользования местного значения и искусственных сооружений на них</t>
  </si>
  <si>
    <t>приложение</t>
  </si>
  <si>
    <t>к решению Белореченской сельской Думы</t>
  </si>
  <si>
    <t>от  17.09. 2013     № 21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</si>
</sst>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  <numFmt numFmtId="186" formatCode="#,##0.00_ ;\-#,##0.00\ "/>
    <numFmt numFmtId="187" formatCode="#,##0.0_ ;\-#,##0.0\ "/>
    <numFmt numFmtId="188" formatCode="[$-FC19]d\ mmmm\ yyyy\ &quot;г.&quot;"/>
    <numFmt numFmtId="189" formatCode="_-* #,##0.0_р_._-;\-* #,##0.0_р_._-;_-* &quot;-&quot;?_р_._-;_-@_-"/>
    <numFmt numFmtId="190" formatCode="#,##0_ ;\-#,##0\ "/>
    <numFmt numFmtId="191" formatCode="000000"/>
    <numFmt numFmtId="192" formatCode="#,##0.000"/>
    <numFmt numFmtId="193" formatCode="0.000"/>
  </numFmts>
  <fonts count="31">
    <font>
      <sz val="10"/>
      <name val="Arial"/>
      <family val="0"/>
    </font>
    <font>
      <sz val="12"/>
      <name val="Times New Roman"/>
      <family val="1"/>
    </font>
    <font>
      <sz val="8"/>
      <name val="Arial Cyr"/>
      <family val="0"/>
    </font>
    <font>
      <b/>
      <sz val="10"/>
      <name val="Arial Cyr"/>
      <family val="2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2"/>
      <name val="Arial Cyr"/>
      <family val="0"/>
    </font>
    <font>
      <i/>
      <sz val="10"/>
      <name val="Times New Roman"/>
      <family val="1"/>
    </font>
    <font>
      <i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5" fillId="21" borderId="7" applyNumberFormat="0" applyAlignment="0" applyProtection="0"/>
    <xf numFmtId="0" fontId="14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180" fontId="2" fillId="0" borderId="0" xfId="0" applyNumberFormat="1" applyFont="1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10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180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/>
    </xf>
    <xf numFmtId="0" fontId="5" fillId="0" borderId="10" xfId="53" applyFont="1" applyFill="1" applyBorder="1" applyAlignment="1">
      <alignment vertical="justify"/>
      <protection/>
    </xf>
    <xf numFmtId="0" fontId="5" fillId="0" borderId="10" xfId="53" applyFont="1" applyFill="1" applyBorder="1" applyAlignment="1">
      <alignment horizontal="left" vertical="center" wrapText="1"/>
      <protection/>
    </xf>
    <xf numFmtId="0" fontId="7" fillId="0" borderId="10" xfId="53" applyFont="1" applyFill="1" applyBorder="1" applyAlignment="1">
      <alignment horizontal="justify" vertical="justify"/>
      <protection/>
    </xf>
    <xf numFmtId="0" fontId="5" fillId="0" borderId="10" xfId="53" applyFont="1" applyFill="1" applyBorder="1" applyAlignment="1">
      <alignment wrapText="1"/>
      <protection/>
    </xf>
    <xf numFmtId="0" fontId="6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24" borderId="10" xfId="0" applyFont="1" applyFill="1" applyBorder="1" applyAlignment="1">
      <alignment vertical="top" wrapText="1"/>
    </xf>
    <xf numFmtId="0" fontId="12" fillId="24" borderId="10" xfId="0" applyFont="1" applyFill="1" applyBorder="1" applyAlignment="1">
      <alignment vertical="top" wrapText="1"/>
    </xf>
    <xf numFmtId="0" fontId="5" fillId="24" borderId="10" xfId="0" applyFont="1" applyFill="1" applyBorder="1" applyAlignment="1">
      <alignment vertical="top" wrapText="1"/>
    </xf>
    <xf numFmtId="3" fontId="12" fillId="0" borderId="10" xfId="0" applyNumberFormat="1" applyFont="1" applyBorder="1" applyAlignment="1">
      <alignment wrapText="1"/>
    </xf>
    <xf numFmtId="3" fontId="5" fillId="0" borderId="10" xfId="0" applyNumberFormat="1" applyFont="1" applyBorder="1" applyAlignment="1">
      <alignment wrapText="1"/>
    </xf>
    <xf numFmtId="0" fontId="12" fillId="0" borderId="10" xfId="0" applyFont="1" applyBorder="1" applyAlignment="1">
      <alignment/>
    </xf>
    <xf numFmtId="0" fontId="5" fillId="0" borderId="10" xfId="0" applyFont="1" applyBorder="1" applyAlignment="1">
      <alignment/>
    </xf>
    <xf numFmtId="49" fontId="5" fillId="0" borderId="10" xfId="0" applyNumberFormat="1" applyFont="1" applyFill="1" applyBorder="1" applyAlignment="1">
      <alignment horizontal="left" wrapText="1"/>
    </xf>
    <xf numFmtId="0" fontId="5" fillId="0" borderId="10" xfId="0" applyFont="1" applyFill="1" applyBorder="1" applyAlignment="1">
      <alignment vertical="top" wrapText="1"/>
    </xf>
    <xf numFmtId="49" fontId="5" fillId="0" borderId="10" xfId="0" applyNumberFormat="1" applyFont="1" applyBorder="1" applyAlignment="1">
      <alignment horizontal="left" vertical="justify" wrapText="1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92" fontId="0" fillId="0" borderId="0" xfId="0" applyNumberFormat="1" applyFont="1" applyFill="1" applyAlignment="1">
      <alignment horizontal="right"/>
    </xf>
    <xf numFmtId="43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horizontal="center"/>
    </xf>
    <xf numFmtId="2" fontId="5" fillId="0" borderId="10" xfId="0" applyNumberFormat="1" applyFont="1" applyBorder="1" applyAlignment="1">
      <alignment horizontal="center" wrapText="1"/>
    </xf>
    <xf numFmtId="49" fontId="5" fillId="0" borderId="10" xfId="53" applyNumberFormat="1" applyFont="1" applyFill="1" applyBorder="1" applyAlignment="1">
      <alignment horizontal="center"/>
      <protection/>
    </xf>
    <xf numFmtId="49" fontId="5" fillId="0" borderId="10" xfId="53" applyNumberFormat="1" applyFont="1" applyFill="1" applyBorder="1" applyAlignment="1">
      <alignment horizontal="center" vertical="center" wrapText="1"/>
      <protection/>
    </xf>
    <xf numFmtId="49" fontId="5" fillId="24" borderId="12" xfId="0" applyNumberFormat="1" applyFont="1" applyFill="1" applyBorder="1" applyAlignment="1">
      <alignment horizontal="center" vertical="center"/>
    </xf>
    <xf numFmtId="180" fontId="1" fillId="0" borderId="10" xfId="0" applyNumberFormat="1" applyFont="1" applyBorder="1" applyAlignment="1">
      <alignment horizontal="center"/>
    </xf>
    <xf numFmtId="180" fontId="8" fillId="0" borderId="10" xfId="0" applyNumberFormat="1" applyFont="1" applyBorder="1" applyAlignment="1">
      <alignment horizontal="center"/>
    </xf>
    <xf numFmtId="180" fontId="1" fillId="0" borderId="10" xfId="0" applyNumberFormat="1" applyFont="1" applyBorder="1" applyAlignment="1">
      <alignment horizontal="center" wrapText="1"/>
    </xf>
    <xf numFmtId="0" fontId="6" fillId="24" borderId="10" xfId="0" applyFont="1" applyFill="1" applyBorder="1" applyAlignment="1">
      <alignment horizontal="center" vertical="center" wrapText="1"/>
    </xf>
    <xf numFmtId="192" fontId="6" fillId="0" borderId="10" xfId="0" applyNumberFormat="1" applyFont="1" applyFill="1" applyBorder="1" applyAlignment="1">
      <alignment horizontal="center" vertical="center" wrapText="1"/>
    </xf>
    <xf numFmtId="2" fontId="6" fillId="24" borderId="10" xfId="0" applyNumberFormat="1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vertical="center" wrapText="1"/>
    </xf>
    <xf numFmtId="49" fontId="6" fillId="24" borderId="10" xfId="0" applyNumberFormat="1" applyFont="1" applyFill="1" applyBorder="1" applyAlignment="1">
      <alignment horizontal="center" vertical="center" wrapText="1"/>
    </xf>
    <xf numFmtId="49" fontId="6" fillId="24" borderId="10" xfId="0" applyNumberFormat="1" applyFont="1" applyFill="1" applyBorder="1" applyAlignment="1">
      <alignment horizontal="center" vertical="center" shrinkToFit="1"/>
    </xf>
    <xf numFmtId="49" fontId="12" fillId="24" borderId="10" xfId="0" applyNumberFormat="1" applyFont="1" applyFill="1" applyBorder="1" applyAlignment="1">
      <alignment horizontal="center" vertical="center" shrinkToFit="1"/>
    </xf>
    <xf numFmtId="49" fontId="5" fillId="24" borderId="10" xfId="0" applyNumberFormat="1" applyFont="1" applyFill="1" applyBorder="1" applyAlignment="1">
      <alignment horizontal="center" vertical="center" shrinkToFit="1"/>
    </xf>
    <xf numFmtId="49" fontId="5" fillId="0" borderId="10" xfId="0" applyNumberFormat="1" applyFont="1" applyFill="1" applyBorder="1" applyAlignment="1">
      <alignment horizontal="center" vertical="center" shrinkToFit="1"/>
    </xf>
    <xf numFmtId="180" fontId="8" fillId="0" borderId="10" xfId="0" applyNumberFormat="1" applyFont="1" applyFill="1" applyBorder="1" applyAlignment="1">
      <alignment horizontal="right" vertical="center"/>
    </xf>
    <xf numFmtId="180" fontId="1" fillId="0" borderId="10" xfId="0" applyNumberFormat="1" applyFont="1" applyBorder="1" applyAlignment="1">
      <alignment horizontal="right" vertical="center"/>
    </xf>
    <xf numFmtId="180" fontId="13" fillId="0" borderId="10" xfId="0" applyNumberFormat="1" applyFont="1" applyFill="1" applyBorder="1" applyAlignment="1">
      <alignment horizontal="right" vertical="center"/>
    </xf>
    <xf numFmtId="180" fontId="1" fillId="0" borderId="10" xfId="0" applyNumberFormat="1" applyFont="1" applyFill="1" applyBorder="1" applyAlignment="1">
      <alignment horizontal="right" vertical="center"/>
    </xf>
    <xf numFmtId="11" fontId="5" fillId="0" borderId="10" xfId="0" applyNumberFormat="1" applyFont="1" applyBorder="1" applyAlignment="1">
      <alignment vertical="top" wrapText="1"/>
    </xf>
    <xf numFmtId="0" fontId="12" fillId="0" borderId="10" xfId="0" applyNumberFormat="1" applyFont="1" applyBorder="1" applyAlignment="1">
      <alignment horizontal="left" wrapText="1"/>
    </xf>
    <xf numFmtId="180" fontId="0" fillId="0" borderId="10" xfId="0" applyNumberFormat="1" applyFont="1" applyFill="1" applyBorder="1" applyAlignment="1">
      <alignment horizontal="right"/>
    </xf>
    <xf numFmtId="180" fontId="0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justify"/>
    </xf>
    <xf numFmtId="0" fontId="8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6"/>
  <sheetViews>
    <sheetView zoomScalePageLayoutView="0" workbookViewId="0" topLeftCell="A1">
      <selection activeCell="C4" sqref="C4:D4"/>
    </sheetView>
  </sheetViews>
  <sheetFormatPr defaultColWidth="9.140625" defaultRowHeight="12.75"/>
  <cols>
    <col min="1" max="1" width="20.57421875" style="4" customWidth="1"/>
    <col min="2" max="2" width="44.00390625" style="0" customWidth="1"/>
    <col min="3" max="3" width="16.00390625" style="3" customWidth="1"/>
    <col min="4" max="4" width="14.28125" style="21" customWidth="1"/>
    <col min="5" max="5" width="11.140625" style="0" customWidth="1"/>
  </cols>
  <sheetData>
    <row r="1" spans="1:4" ht="15.75" customHeight="1">
      <c r="A1" s="8"/>
      <c r="C1" s="68" t="s">
        <v>217</v>
      </c>
      <c r="D1" s="68"/>
    </row>
    <row r="2" spans="1:3" ht="15.75" customHeight="1">
      <c r="A2" s="11" t="s">
        <v>142</v>
      </c>
      <c r="B2" s="8" t="s">
        <v>176</v>
      </c>
      <c r="C2" s="11" t="s">
        <v>218</v>
      </c>
    </row>
    <row r="3" spans="1:3" ht="15.75" customHeight="1">
      <c r="A3" s="11"/>
      <c r="C3" s="21"/>
    </row>
    <row r="4" spans="1:4" ht="24.75" customHeight="1">
      <c r="A4" s="8"/>
      <c r="B4" s="5"/>
      <c r="C4" s="67" t="s">
        <v>219</v>
      </c>
      <c r="D4" s="67"/>
    </row>
    <row r="5" spans="1:4" ht="17.25" customHeight="1">
      <c r="A5" s="8"/>
      <c r="B5" s="41" t="s">
        <v>177</v>
      </c>
      <c r="C5" s="8"/>
      <c r="D5" s="8"/>
    </row>
    <row r="6" spans="1:4" ht="16.5" customHeight="1">
      <c r="A6" s="8"/>
      <c r="B6" s="41" t="s">
        <v>178</v>
      </c>
      <c r="C6" s="8"/>
      <c r="D6" s="8"/>
    </row>
    <row r="7" spans="1:4" ht="16.5" customHeight="1">
      <c r="A7" s="8"/>
      <c r="B7" s="41" t="s">
        <v>205</v>
      </c>
      <c r="C7" s="8"/>
      <c r="D7" s="8"/>
    </row>
    <row r="8" spans="1:3" ht="15" customHeight="1">
      <c r="A8" s="69" t="s">
        <v>179</v>
      </c>
      <c r="B8" s="69"/>
      <c r="C8" s="69"/>
    </row>
    <row r="9" spans="1:4" ht="15" customHeight="1">
      <c r="A9" s="10"/>
      <c r="B9" s="10"/>
      <c r="C9" s="10"/>
      <c r="D9" s="21" t="s">
        <v>175</v>
      </c>
    </row>
    <row r="10" spans="1:5" ht="38.25">
      <c r="A10" s="13" t="s">
        <v>104</v>
      </c>
      <c r="B10" s="22" t="s">
        <v>27</v>
      </c>
      <c r="C10" s="12" t="s">
        <v>206</v>
      </c>
      <c r="D10" s="20" t="s">
        <v>207</v>
      </c>
      <c r="E10" s="42" t="s">
        <v>180</v>
      </c>
    </row>
    <row r="11" spans="1:5" ht="15.75">
      <c r="A11" s="14" t="s">
        <v>105</v>
      </c>
      <c r="B11" s="7" t="s">
        <v>84</v>
      </c>
      <c r="C11" s="46">
        <f>C12+C16+C26+C30</f>
        <v>335.6</v>
      </c>
      <c r="D11" s="46">
        <f>D12+D16+D26+D30+D38</f>
        <v>85.30000000000001</v>
      </c>
      <c r="E11" s="48">
        <f>D11/C11*100</f>
        <v>25.417163289630512</v>
      </c>
    </row>
    <row r="12" spans="1:5" ht="15.75">
      <c r="A12" s="14" t="s">
        <v>106</v>
      </c>
      <c r="B12" s="7" t="s">
        <v>28</v>
      </c>
      <c r="C12" s="46">
        <f aca="true" t="shared" si="0" ref="C12:D14">C13</f>
        <v>178</v>
      </c>
      <c r="D12" s="46">
        <f t="shared" si="0"/>
        <v>36.5</v>
      </c>
      <c r="E12" s="48">
        <f aca="true" t="shared" si="1" ref="E12:E62">D12/C12*100</f>
        <v>20.50561797752809</v>
      </c>
    </row>
    <row r="13" spans="1:5" ht="15.75">
      <c r="A13" s="14" t="s">
        <v>107</v>
      </c>
      <c r="B13" s="7" t="s">
        <v>29</v>
      </c>
      <c r="C13" s="46">
        <f t="shared" si="0"/>
        <v>178</v>
      </c>
      <c r="D13" s="46">
        <f t="shared" si="0"/>
        <v>36.5</v>
      </c>
      <c r="E13" s="48">
        <f t="shared" si="1"/>
        <v>20.50561797752809</v>
      </c>
    </row>
    <row r="14" spans="1:5" ht="15.75">
      <c r="A14" s="14" t="s">
        <v>108</v>
      </c>
      <c r="B14" s="7" t="s">
        <v>29</v>
      </c>
      <c r="C14" s="46">
        <f t="shared" si="0"/>
        <v>178</v>
      </c>
      <c r="D14" s="46">
        <f t="shared" si="0"/>
        <v>36.5</v>
      </c>
      <c r="E14" s="48">
        <f t="shared" si="1"/>
        <v>20.50561797752809</v>
      </c>
    </row>
    <row r="15" spans="1:5" ht="76.5">
      <c r="A15" s="14" t="s">
        <v>182</v>
      </c>
      <c r="B15" s="15" t="s">
        <v>181</v>
      </c>
      <c r="C15" s="46">
        <v>178</v>
      </c>
      <c r="D15" s="46">
        <v>36.5</v>
      </c>
      <c r="E15" s="48">
        <f t="shared" si="1"/>
        <v>20.50561797752809</v>
      </c>
    </row>
    <row r="16" spans="1:5" ht="15.75">
      <c r="A16" s="43" t="s">
        <v>109</v>
      </c>
      <c r="B16" s="15" t="s">
        <v>30</v>
      </c>
      <c r="C16" s="46">
        <f>C20+C25</f>
        <v>53.300000000000004</v>
      </c>
      <c r="D16" s="46">
        <f>D17+D21</f>
        <v>1.2</v>
      </c>
      <c r="E16" s="48">
        <f t="shared" si="1"/>
        <v>2.2514071294559095</v>
      </c>
    </row>
    <row r="17" spans="1:5" ht="15.75">
      <c r="A17" s="43" t="s">
        <v>110</v>
      </c>
      <c r="B17" s="15" t="s">
        <v>31</v>
      </c>
      <c r="C17" s="46">
        <f>C20</f>
        <v>42.2</v>
      </c>
      <c r="D17" s="46">
        <f>D18</f>
        <v>1</v>
      </c>
      <c r="E17" s="48">
        <f t="shared" si="1"/>
        <v>2.3696682464454977</v>
      </c>
    </row>
    <row r="18" spans="1:5" ht="15.75">
      <c r="A18" s="43" t="s">
        <v>111</v>
      </c>
      <c r="B18" s="15" t="s">
        <v>31</v>
      </c>
      <c r="C18" s="46">
        <f>C20</f>
        <v>42.2</v>
      </c>
      <c r="D18" s="46">
        <f>D19</f>
        <v>1</v>
      </c>
      <c r="E18" s="48">
        <f t="shared" si="1"/>
        <v>2.3696682464454977</v>
      </c>
    </row>
    <row r="19" spans="1:5" ht="51">
      <c r="A19" s="43" t="s">
        <v>112</v>
      </c>
      <c r="B19" s="15" t="s">
        <v>32</v>
      </c>
      <c r="C19" s="46">
        <f>C20</f>
        <v>42.2</v>
      </c>
      <c r="D19" s="46">
        <f>D20</f>
        <v>1</v>
      </c>
      <c r="E19" s="48">
        <f t="shared" si="1"/>
        <v>2.3696682464454977</v>
      </c>
    </row>
    <row r="20" spans="1:5" ht="51">
      <c r="A20" s="43" t="s">
        <v>113</v>
      </c>
      <c r="B20" s="15" t="s">
        <v>32</v>
      </c>
      <c r="C20" s="46">
        <v>42.2</v>
      </c>
      <c r="D20" s="46">
        <v>1</v>
      </c>
      <c r="E20" s="48">
        <f t="shared" si="1"/>
        <v>2.3696682464454977</v>
      </c>
    </row>
    <row r="21" spans="1:5" ht="15.75">
      <c r="A21" s="43" t="s">
        <v>114</v>
      </c>
      <c r="B21" s="7" t="s">
        <v>85</v>
      </c>
      <c r="C21" s="46">
        <f>C25</f>
        <v>11.1</v>
      </c>
      <c r="D21" s="46">
        <f>D22</f>
        <v>0.2</v>
      </c>
      <c r="E21" s="48">
        <f t="shared" si="1"/>
        <v>1.8018018018018018</v>
      </c>
    </row>
    <row r="22" spans="1:5" ht="15.75">
      <c r="A22" s="43" t="s">
        <v>115</v>
      </c>
      <c r="B22" s="7" t="s">
        <v>85</v>
      </c>
      <c r="C22" s="46">
        <f>C25</f>
        <v>11.1</v>
      </c>
      <c r="D22" s="46">
        <f>D23</f>
        <v>0.2</v>
      </c>
      <c r="E22" s="48">
        <f t="shared" si="1"/>
        <v>1.8018018018018018</v>
      </c>
    </row>
    <row r="23" spans="1:5" ht="51">
      <c r="A23" s="43" t="s">
        <v>116</v>
      </c>
      <c r="B23" s="15" t="s">
        <v>33</v>
      </c>
      <c r="C23" s="46">
        <f>C25</f>
        <v>11.1</v>
      </c>
      <c r="D23" s="46">
        <f>D24</f>
        <v>0.2</v>
      </c>
      <c r="E23" s="48">
        <f t="shared" si="1"/>
        <v>1.8018018018018018</v>
      </c>
    </row>
    <row r="24" spans="1:5" ht="76.5">
      <c r="A24" s="43" t="s">
        <v>117</v>
      </c>
      <c r="B24" s="15" t="s">
        <v>34</v>
      </c>
      <c r="C24" s="46">
        <f>C25</f>
        <v>11.1</v>
      </c>
      <c r="D24" s="46">
        <f>D25</f>
        <v>0.2</v>
      </c>
      <c r="E24" s="48">
        <f t="shared" si="1"/>
        <v>1.8018018018018018</v>
      </c>
    </row>
    <row r="25" spans="1:5" ht="41.25" customHeight="1">
      <c r="A25" s="43" t="s">
        <v>118</v>
      </c>
      <c r="B25" s="15" t="s">
        <v>34</v>
      </c>
      <c r="C25" s="46">
        <v>11.1</v>
      </c>
      <c r="D25" s="46">
        <v>0.2</v>
      </c>
      <c r="E25" s="48">
        <f t="shared" si="1"/>
        <v>1.8018018018018018</v>
      </c>
    </row>
    <row r="26" spans="1:5" ht="15.75">
      <c r="A26" s="44" t="s">
        <v>119</v>
      </c>
      <c r="B26" s="16" t="s">
        <v>72</v>
      </c>
      <c r="C26" s="46">
        <f>C29</f>
        <v>6</v>
      </c>
      <c r="D26" s="46">
        <f>D27</f>
        <v>3.8</v>
      </c>
      <c r="E26" s="48">
        <f t="shared" si="1"/>
        <v>63.33333333333333</v>
      </c>
    </row>
    <row r="27" spans="1:5" ht="51">
      <c r="A27" s="44" t="s">
        <v>120</v>
      </c>
      <c r="B27" s="16" t="s">
        <v>73</v>
      </c>
      <c r="C27" s="46">
        <f>C29</f>
        <v>6</v>
      </c>
      <c r="D27" s="46">
        <f>D28</f>
        <v>3.8</v>
      </c>
      <c r="E27" s="48">
        <f t="shared" si="1"/>
        <v>63.33333333333333</v>
      </c>
    </row>
    <row r="28" spans="1:5" ht="76.5">
      <c r="A28" s="44" t="s">
        <v>121</v>
      </c>
      <c r="B28" s="16" t="s">
        <v>74</v>
      </c>
      <c r="C28" s="46">
        <f>C29</f>
        <v>6</v>
      </c>
      <c r="D28" s="46">
        <f>D29</f>
        <v>3.8</v>
      </c>
      <c r="E28" s="48">
        <f t="shared" si="1"/>
        <v>63.33333333333333</v>
      </c>
    </row>
    <row r="29" spans="1:5" ht="81.75" customHeight="1">
      <c r="A29" s="44" t="s">
        <v>122</v>
      </c>
      <c r="B29" s="16" t="s">
        <v>74</v>
      </c>
      <c r="C29" s="46">
        <v>6</v>
      </c>
      <c r="D29" s="46">
        <v>3.8</v>
      </c>
      <c r="E29" s="48">
        <f t="shared" si="1"/>
        <v>63.33333333333333</v>
      </c>
    </row>
    <row r="30" spans="1:5" ht="38.25">
      <c r="A30" s="43" t="s">
        <v>123</v>
      </c>
      <c r="B30" s="15" t="s">
        <v>86</v>
      </c>
      <c r="C30" s="46">
        <f>C31</f>
        <v>98.3</v>
      </c>
      <c r="D30" s="46">
        <f>D31</f>
        <v>22.200000000000003</v>
      </c>
      <c r="E30" s="48">
        <f t="shared" si="1"/>
        <v>22.583926754832152</v>
      </c>
    </row>
    <row r="31" spans="1:5" ht="79.5" customHeight="1">
      <c r="A31" s="43" t="s">
        <v>124</v>
      </c>
      <c r="B31" s="15" t="s">
        <v>87</v>
      </c>
      <c r="C31" s="46">
        <f>C34+C37</f>
        <v>98.3</v>
      </c>
      <c r="D31" s="46">
        <f>D32+D35</f>
        <v>22.200000000000003</v>
      </c>
      <c r="E31" s="48">
        <f t="shared" si="1"/>
        <v>22.583926754832152</v>
      </c>
    </row>
    <row r="32" spans="1:5" ht="64.5" customHeight="1">
      <c r="A32" s="43" t="s">
        <v>125</v>
      </c>
      <c r="B32" s="17" t="s">
        <v>35</v>
      </c>
      <c r="C32" s="46">
        <f>C34</f>
        <v>89.3</v>
      </c>
      <c r="D32" s="46">
        <f>D33</f>
        <v>21.6</v>
      </c>
      <c r="E32" s="48">
        <f t="shared" si="1"/>
        <v>24.188129899216126</v>
      </c>
    </row>
    <row r="33" spans="1:5" ht="63.75">
      <c r="A33" s="43" t="s">
        <v>126</v>
      </c>
      <c r="B33" s="17" t="s">
        <v>35</v>
      </c>
      <c r="C33" s="46">
        <f>C34</f>
        <v>89.3</v>
      </c>
      <c r="D33" s="46">
        <f>D34</f>
        <v>21.6</v>
      </c>
      <c r="E33" s="48">
        <f t="shared" si="1"/>
        <v>24.188129899216126</v>
      </c>
    </row>
    <row r="34" spans="1:5" ht="63.75">
      <c r="A34" s="43" t="s">
        <v>183</v>
      </c>
      <c r="B34" s="17" t="s">
        <v>35</v>
      </c>
      <c r="C34" s="46">
        <v>89.3</v>
      </c>
      <c r="D34" s="46">
        <v>21.6</v>
      </c>
      <c r="E34" s="48">
        <f t="shared" si="1"/>
        <v>24.188129899216126</v>
      </c>
    </row>
    <row r="35" spans="1:5" ht="89.25">
      <c r="A35" s="43" t="s">
        <v>127</v>
      </c>
      <c r="B35" s="16" t="s">
        <v>88</v>
      </c>
      <c r="C35" s="46">
        <f>C37</f>
        <v>9</v>
      </c>
      <c r="D35" s="46">
        <f>D36</f>
        <v>0.6</v>
      </c>
      <c r="E35" s="48">
        <f t="shared" si="1"/>
        <v>6.666666666666667</v>
      </c>
    </row>
    <row r="36" spans="1:5" ht="89.25">
      <c r="A36" s="43" t="s">
        <v>89</v>
      </c>
      <c r="B36" s="16" t="s">
        <v>90</v>
      </c>
      <c r="C36" s="46">
        <f>C37</f>
        <v>9</v>
      </c>
      <c r="D36" s="46">
        <f>D37</f>
        <v>0.6</v>
      </c>
      <c r="E36" s="48">
        <f t="shared" si="1"/>
        <v>6.666666666666667</v>
      </c>
    </row>
    <row r="37" spans="1:5" ht="89.25">
      <c r="A37" s="43" t="s">
        <v>128</v>
      </c>
      <c r="B37" s="16" t="s">
        <v>90</v>
      </c>
      <c r="C37" s="46">
        <v>9</v>
      </c>
      <c r="D37" s="46">
        <v>0.6</v>
      </c>
      <c r="E37" s="48">
        <f t="shared" si="1"/>
        <v>6.666666666666667</v>
      </c>
    </row>
    <row r="38" spans="1:5" ht="19.5" customHeight="1">
      <c r="A38" s="44" t="s">
        <v>169</v>
      </c>
      <c r="B38" s="16" t="s">
        <v>168</v>
      </c>
      <c r="C38" s="46">
        <f>C39</f>
        <v>0</v>
      </c>
      <c r="D38" s="46">
        <f>D39</f>
        <v>21.6</v>
      </c>
      <c r="E38" s="48" t="e">
        <f t="shared" si="1"/>
        <v>#DIV/0!</v>
      </c>
    </row>
    <row r="39" spans="1:5" ht="15.75" customHeight="1">
      <c r="A39" s="44" t="s">
        <v>171</v>
      </c>
      <c r="B39" s="16" t="s">
        <v>170</v>
      </c>
      <c r="C39" s="46">
        <f>C40</f>
        <v>0</v>
      </c>
      <c r="D39" s="46">
        <f>D40</f>
        <v>21.6</v>
      </c>
      <c r="E39" s="48" t="e">
        <f t="shared" si="1"/>
        <v>#DIV/0!</v>
      </c>
    </row>
    <row r="40" spans="1:5" ht="26.25" customHeight="1">
      <c r="A40" s="44" t="s">
        <v>172</v>
      </c>
      <c r="B40" s="16" t="s">
        <v>173</v>
      </c>
      <c r="C40" s="46">
        <f>0</f>
        <v>0</v>
      </c>
      <c r="D40" s="46">
        <v>21.6</v>
      </c>
      <c r="E40" s="48" t="e">
        <f t="shared" si="1"/>
        <v>#DIV/0!</v>
      </c>
    </row>
    <row r="41" spans="1:5" ht="15.75">
      <c r="A41" s="43" t="s">
        <v>129</v>
      </c>
      <c r="B41" s="15" t="s">
        <v>65</v>
      </c>
      <c r="C41" s="46">
        <f>C42+C60</f>
        <v>1497.7</v>
      </c>
      <c r="D41" s="46">
        <f>D42+D60</f>
        <v>373.90000000000003</v>
      </c>
      <c r="E41" s="48">
        <f t="shared" si="1"/>
        <v>24.96494625091808</v>
      </c>
    </row>
    <row r="42" spans="1:5" ht="25.5">
      <c r="A42" s="43" t="s">
        <v>130</v>
      </c>
      <c r="B42" s="15" t="s">
        <v>36</v>
      </c>
      <c r="C42" s="46">
        <f>C43+C51+C54</f>
        <v>1497.7</v>
      </c>
      <c r="D42" s="46">
        <f>D43+D50+D54</f>
        <v>374.3</v>
      </c>
      <c r="E42" s="48">
        <f t="shared" si="1"/>
        <v>24.99165386926621</v>
      </c>
    </row>
    <row r="43" spans="1:5" ht="25.5">
      <c r="A43" s="43" t="s">
        <v>131</v>
      </c>
      <c r="B43" s="15" t="s">
        <v>91</v>
      </c>
      <c r="C43" s="46">
        <f>C46+C49</f>
        <v>1348.5</v>
      </c>
      <c r="D43" s="46">
        <f>D44+D47</f>
        <v>337</v>
      </c>
      <c r="E43" s="48">
        <f t="shared" si="1"/>
        <v>24.990730441230998</v>
      </c>
    </row>
    <row r="44" spans="1:5" ht="26.25">
      <c r="A44" s="43" t="s">
        <v>132</v>
      </c>
      <c r="B44" s="7" t="s">
        <v>92</v>
      </c>
      <c r="C44" s="46">
        <f>C46</f>
        <v>737</v>
      </c>
      <c r="D44" s="46">
        <f>D45</f>
        <v>184.2</v>
      </c>
      <c r="E44" s="48">
        <f t="shared" si="1"/>
        <v>24.993215739484395</v>
      </c>
    </row>
    <row r="45" spans="1:5" ht="25.5">
      <c r="A45" s="43" t="s">
        <v>133</v>
      </c>
      <c r="B45" s="15" t="s">
        <v>37</v>
      </c>
      <c r="C45" s="46">
        <f>C46</f>
        <v>737</v>
      </c>
      <c r="D45" s="46">
        <f>D46</f>
        <v>184.2</v>
      </c>
      <c r="E45" s="48">
        <f t="shared" si="1"/>
        <v>24.993215739484395</v>
      </c>
    </row>
    <row r="46" spans="1:5" ht="25.5">
      <c r="A46" s="43" t="s">
        <v>134</v>
      </c>
      <c r="B46" s="15" t="s">
        <v>37</v>
      </c>
      <c r="C46" s="46">
        <v>737</v>
      </c>
      <c r="D46" s="46">
        <v>184.2</v>
      </c>
      <c r="E46" s="48">
        <f t="shared" si="1"/>
        <v>24.993215739484395</v>
      </c>
    </row>
    <row r="47" spans="1:5" ht="26.25" customHeight="1">
      <c r="A47" s="43" t="s">
        <v>135</v>
      </c>
      <c r="B47" s="7" t="s">
        <v>38</v>
      </c>
      <c r="C47" s="46">
        <f>C49</f>
        <v>611.5</v>
      </c>
      <c r="D47" s="46">
        <f>D48</f>
        <v>152.8</v>
      </c>
      <c r="E47" s="48">
        <f t="shared" si="1"/>
        <v>24.987735077677844</v>
      </c>
    </row>
    <row r="48" spans="1:5" ht="26.25">
      <c r="A48" s="43" t="s">
        <v>136</v>
      </c>
      <c r="B48" s="7" t="s">
        <v>93</v>
      </c>
      <c r="C48" s="46">
        <f>C49</f>
        <v>611.5</v>
      </c>
      <c r="D48" s="46">
        <f>D49</f>
        <v>152.8</v>
      </c>
      <c r="E48" s="48">
        <f t="shared" si="1"/>
        <v>24.987735077677844</v>
      </c>
    </row>
    <row r="49" spans="1:5" ht="26.25">
      <c r="A49" s="43" t="s">
        <v>137</v>
      </c>
      <c r="B49" s="7" t="s">
        <v>93</v>
      </c>
      <c r="C49" s="46">
        <v>611.5</v>
      </c>
      <c r="D49" s="46">
        <v>152.8</v>
      </c>
      <c r="E49" s="48">
        <f t="shared" si="1"/>
        <v>24.987735077677844</v>
      </c>
    </row>
    <row r="50" spans="1:5" ht="30.75" customHeight="1" hidden="1">
      <c r="A50" s="43" t="s">
        <v>185</v>
      </c>
      <c r="B50" s="7" t="s">
        <v>184</v>
      </c>
      <c r="C50" s="46">
        <f aca="true" t="shared" si="2" ref="C50:D52">C51</f>
        <v>0</v>
      </c>
      <c r="D50" s="46">
        <f t="shared" si="2"/>
        <v>0</v>
      </c>
      <c r="E50" s="48" t="e">
        <f t="shared" si="1"/>
        <v>#DIV/0!</v>
      </c>
    </row>
    <row r="51" spans="1:5" ht="15.75" hidden="1">
      <c r="A51" s="43" t="s">
        <v>186</v>
      </c>
      <c r="B51" s="7" t="s">
        <v>189</v>
      </c>
      <c r="C51" s="46">
        <f t="shared" si="2"/>
        <v>0</v>
      </c>
      <c r="D51" s="46">
        <f t="shared" si="2"/>
        <v>0</v>
      </c>
      <c r="E51" s="48" t="e">
        <f t="shared" si="1"/>
        <v>#DIV/0!</v>
      </c>
    </row>
    <row r="52" spans="1:5" ht="15.75" hidden="1">
      <c r="A52" s="43" t="s">
        <v>187</v>
      </c>
      <c r="B52" s="7" t="s">
        <v>190</v>
      </c>
      <c r="C52" s="46">
        <f t="shared" si="2"/>
        <v>0</v>
      </c>
      <c r="D52" s="46">
        <f t="shared" si="2"/>
        <v>0</v>
      </c>
      <c r="E52" s="48" t="e">
        <f t="shared" si="1"/>
        <v>#DIV/0!</v>
      </c>
    </row>
    <row r="53" spans="1:5" ht="65.25" customHeight="1" hidden="1">
      <c r="A53" s="43" t="s">
        <v>188</v>
      </c>
      <c r="B53" s="7" t="s">
        <v>191</v>
      </c>
      <c r="C53" s="46">
        <v>0</v>
      </c>
      <c r="D53" s="46">
        <v>0</v>
      </c>
      <c r="E53" s="48" t="e">
        <f>D53/C53*100</f>
        <v>#DIV/0!</v>
      </c>
    </row>
    <row r="54" spans="1:5" ht="25.5">
      <c r="A54" s="14" t="s">
        <v>138</v>
      </c>
      <c r="B54" s="15" t="s">
        <v>94</v>
      </c>
      <c r="C54" s="46">
        <f>C57+C59</f>
        <v>149.2</v>
      </c>
      <c r="D54" s="46">
        <f>D55+D58</f>
        <v>37.3</v>
      </c>
      <c r="E54" s="48">
        <f t="shared" si="1"/>
        <v>25</v>
      </c>
    </row>
    <row r="55" spans="1:5" ht="39">
      <c r="A55" s="14" t="s">
        <v>139</v>
      </c>
      <c r="B55" s="18" t="s">
        <v>95</v>
      </c>
      <c r="C55" s="46">
        <f>C57</f>
        <v>149.2</v>
      </c>
      <c r="D55" s="46">
        <f>D56</f>
        <v>37.3</v>
      </c>
      <c r="E55" s="48">
        <f t="shared" si="1"/>
        <v>25</v>
      </c>
    </row>
    <row r="56" spans="1:5" ht="39.75" customHeight="1">
      <c r="A56" s="14" t="s">
        <v>140</v>
      </c>
      <c r="B56" s="18" t="s">
        <v>96</v>
      </c>
      <c r="C56" s="46">
        <f>C57</f>
        <v>149.2</v>
      </c>
      <c r="D56" s="46">
        <f>D57</f>
        <v>37.3</v>
      </c>
      <c r="E56" s="48">
        <f t="shared" si="1"/>
        <v>25</v>
      </c>
    </row>
    <row r="57" spans="1:5" ht="39.75" customHeight="1">
      <c r="A57" s="14" t="s">
        <v>141</v>
      </c>
      <c r="B57" s="18" t="s">
        <v>96</v>
      </c>
      <c r="C57" s="46">
        <v>149.2</v>
      </c>
      <c r="D57" s="46">
        <v>37.3</v>
      </c>
      <c r="E57" s="48">
        <f t="shared" si="1"/>
        <v>25</v>
      </c>
    </row>
    <row r="58" spans="1:5" ht="0.75" customHeight="1">
      <c r="A58" s="45" t="s">
        <v>153</v>
      </c>
      <c r="B58" s="7" t="s">
        <v>155</v>
      </c>
      <c r="C58" s="46">
        <f>C59</f>
        <v>0</v>
      </c>
      <c r="D58" s="46">
        <f>D59</f>
        <v>0</v>
      </c>
      <c r="E58" s="48" t="e">
        <f t="shared" si="1"/>
        <v>#DIV/0!</v>
      </c>
    </row>
    <row r="59" spans="1:5" ht="26.25" customHeight="1" hidden="1">
      <c r="A59" s="45" t="s">
        <v>154</v>
      </c>
      <c r="B59" s="7" t="s">
        <v>155</v>
      </c>
      <c r="C59" s="46">
        <v>0</v>
      </c>
      <c r="D59" s="46">
        <v>0</v>
      </c>
      <c r="E59" s="48" t="e">
        <f t="shared" si="1"/>
        <v>#DIV/0!</v>
      </c>
    </row>
    <row r="60" spans="1:5" ht="51.75">
      <c r="A60" s="45" t="s">
        <v>208</v>
      </c>
      <c r="B60" s="7" t="s">
        <v>210</v>
      </c>
      <c r="C60" s="46">
        <f>C61</f>
        <v>0</v>
      </c>
      <c r="D60" s="46">
        <f>D61</f>
        <v>-0.4</v>
      </c>
      <c r="E60" s="48" t="e">
        <f t="shared" si="1"/>
        <v>#DIV/0!</v>
      </c>
    </row>
    <row r="61" spans="1:5" ht="39">
      <c r="A61" s="45" t="s">
        <v>209</v>
      </c>
      <c r="B61" s="7" t="s">
        <v>211</v>
      </c>
      <c r="C61" s="46">
        <v>0</v>
      </c>
      <c r="D61" s="46">
        <v>-0.4</v>
      </c>
      <c r="E61" s="48" t="e">
        <f t="shared" si="1"/>
        <v>#DIV/0!</v>
      </c>
    </row>
    <row r="62" spans="1:5" ht="15.75">
      <c r="A62" s="14"/>
      <c r="B62" s="19" t="s">
        <v>97</v>
      </c>
      <c r="C62" s="47">
        <f>C41+C11</f>
        <v>1833.3000000000002</v>
      </c>
      <c r="D62" s="47">
        <f>D41+D11</f>
        <v>459.20000000000005</v>
      </c>
      <c r="E62" s="48">
        <f t="shared" si="1"/>
        <v>25.047728140511644</v>
      </c>
    </row>
    <row r="63" spans="1:3" ht="15.75">
      <c r="A63" s="9"/>
      <c r="B63" s="1"/>
      <c r="C63" s="2"/>
    </row>
    <row r="64" spans="2:3" ht="15.75">
      <c r="B64" s="1"/>
      <c r="C64" s="2"/>
    </row>
    <row r="65" spans="2:3" ht="15.75">
      <c r="B65" s="1"/>
      <c r="C65" s="2"/>
    </row>
    <row r="66" spans="2:3" ht="15.75">
      <c r="B66" s="1"/>
      <c r="C66" s="2"/>
    </row>
    <row r="67" spans="2:3" ht="15.75">
      <c r="B67" s="1"/>
      <c r="C67" s="2"/>
    </row>
    <row r="68" spans="2:3" ht="15.75">
      <c r="B68" s="1"/>
      <c r="C68" s="2"/>
    </row>
    <row r="69" spans="2:3" ht="15.75">
      <c r="B69" s="1"/>
      <c r="C69" s="2"/>
    </row>
    <row r="70" spans="2:3" ht="15.75">
      <c r="B70" s="1"/>
      <c r="C70" s="2"/>
    </row>
    <row r="71" spans="2:3" ht="15.75">
      <c r="B71" s="1"/>
      <c r="C71" s="2"/>
    </row>
    <row r="72" spans="2:3" ht="15.75">
      <c r="B72" s="1"/>
      <c r="C72" s="2"/>
    </row>
    <row r="73" spans="2:3" ht="15.75">
      <c r="B73" s="1"/>
      <c r="C73" s="2"/>
    </row>
    <row r="74" spans="2:3" ht="15.75">
      <c r="B74" s="1"/>
      <c r="C74" s="2"/>
    </row>
    <row r="75" spans="2:3" ht="15.75">
      <c r="B75" s="1"/>
      <c r="C75" s="2"/>
    </row>
    <row r="76" spans="2:3" ht="15.75">
      <c r="B76" s="1"/>
      <c r="C76" s="2"/>
    </row>
  </sheetData>
  <sheetProtection/>
  <mergeCells count="3">
    <mergeCell ref="C4:D4"/>
    <mergeCell ref="C1:D1"/>
    <mergeCell ref="A8:C8"/>
  </mergeCells>
  <printOptions/>
  <pageMargins left="0.5511811023622047" right="0.5905511811023623" top="0.5118110236220472" bottom="0.5511811023622047" header="0" footer="0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0"/>
  <sheetViews>
    <sheetView tabSelected="1" zoomScalePageLayoutView="0" workbookViewId="0" topLeftCell="A1">
      <selection activeCell="A32" sqref="A32"/>
    </sheetView>
  </sheetViews>
  <sheetFormatPr defaultColWidth="9.140625" defaultRowHeight="12.75"/>
  <cols>
    <col min="1" max="1" width="61.8515625" style="0" customWidth="1"/>
    <col min="2" max="2" width="11.8515625" style="0" customWidth="1"/>
    <col min="3" max="3" width="12.00390625" style="0" customWidth="1"/>
    <col min="4" max="4" width="12.140625" style="0" customWidth="1"/>
    <col min="5" max="5" width="13.421875" style="37" customWidth="1"/>
    <col min="6" max="6" width="13.00390625" style="40" customWidth="1"/>
    <col min="7" max="7" width="12.140625" style="39" customWidth="1"/>
  </cols>
  <sheetData>
    <row r="1" spans="1:7" ht="12.75">
      <c r="A1" s="6"/>
      <c r="B1" s="6"/>
      <c r="C1" s="6"/>
      <c r="D1" s="6"/>
      <c r="E1" s="35"/>
      <c r="F1" s="36"/>
      <c r="G1" s="34"/>
    </row>
    <row r="2" spans="1:7" ht="15.75">
      <c r="A2" s="70" t="s">
        <v>192</v>
      </c>
      <c r="B2" s="70"/>
      <c r="C2" s="70"/>
      <c r="D2" s="70"/>
      <c r="E2" s="70"/>
      <c r="F2" s="33"/>
      <c r="G2" s="34"/>
    </row>
    <row r="3" ht="12.75">
      <c r="F3" s="40" t="s">
        <v>193</v>
      </c>
    </row>
    <row r="4" spans="1:7" ht="54.75" customHeight="1">
      <c r="A4" s="49" t="s">
        <v>39</v>
      </c>
      <c r="B4" s="49" t="s">
        <v>40</v>
      </c>
      <c r="C4" s="49" t="s">
        <v>41</v>
      </c>
      <c r="D4" s="49" t="s">
        <v>152</v>
      </c>
      <c r="E4" s="50" t="s">
        <v>174</v>
      </c>
      <c r="F4" s="49" t="s">
        <v>212</v>
      </c>
      <c r="G4" s="51" t="s">
        <v>180</v>
      </c>
    </row>
    <row r="5" spans="1:7" ht="15.75">
      <c r="A5" s="52" t="s">
        <v>42</v>
      </c>
      <c r="B5" s="53" t="s">
        <v>43</v>
      </c>
      <c r="C5" s="53" t="s">
        <v>0</v>
      </c>
      <c r="D5" s="53" t="s">
        <v>44</v>
      </c>
      <c r="E5" s="58">
        <f>E6+E35+E40+E45+E57</f>
        <v>1833.6100000000001</v>
      </c>
      <c r="F5" s="59">
        <f>F6+F35+F40+F45+F57</f>
        <v>418.8</v>
      </c>
      <c r="G5" s="59">
        <f>F5/E5*100</f>
        <v>22.840189571391953</v>
      </c>
    </row>
    <row r="6" spans="1:7" ht="15.75">
      <c r="A6" s="23" t="s">
        <v>45</v>
      </c>
      <c r="B6" s="54" t="s">
        <v>46</v>
      </c>
      <c r="C6" s="54" t="s">
        <v>0</v>
      </c>
      <c r="D6" s="54" t="s">
        <v>44</v>
      </c>
      <c r="E6" s="58">
        <f>E7+E11+E19+E23+E27</f>
        <v>1603.42</v>
      </c>
      <c r="F6" s="59">
        <f>F7+F11+F19+F23+F27</f>
        <v>335.6</v>
      </c>
      <c r="G6" s="59">
        <f aca="true" t="shared" si="0" ref="G6:G68">F6/E6*100</f>
        <v>20.93026156590288</v>
      </c>
    </row>
    <row r="7" spans="1:7" ht="25.5">
      <c r="A7" s="24" t="s">
        <v>47</v>
      </c>
      <c r="B7" s="55" t="s">
        <v>48</v>
      </c>
      <c r="C7" s="55" t="s">
        <v>0</v>
      </c>
      <c r="D7" s="55" t="s">
        <v>44</v>
      </c>
      <c r="E7" s="60">
        <f>E10</f>
        <v>394.6</v>
      </c>
      <c r="F7" s="59">
        <f>F8</f>
        <v>70.4</v>
      </c>
      <c r="G7" s="59">
        <f t="shared" si="0"/>
        <v>17.840851495185</v>
      </c>
    </row>
    <row r="8" spans="1:7" ht="27.75" customHeight="1">
      <c r="A8" s="25" t="s">
        <v>6</v>
      </c>
      <c r="B8" s="56" t="s">
        <v>48</v>
      </c>
      <c r="C8" s="56" t="s">
        <v>5</v>
      </c>
      <c r="D8" s="56" t="s">
        <v>44</v>
      </c>
      <c r="E8" s="61">
        <f>E10</f>
        <v>394.6</v>
      </c>
      <c r="F8" s="59">
        <f>F9</f>
        <v>70.4</v>
      </c>
      <c r="G8" s="59">
        <f t="shared" si="0"/>
        <v>17.840851495185</v>
      </c>
    </row>
    <row r="9" spans="1:7" ht="15.75">
      <c r="A9" s="25" t="s">
        <v>49</v>
      </c>
      <c r="B9" s="56" t="s">
        <v>48</v>
      </c>
      <c r="C9" s="56" t="s">
        <v>7</v>
      </c>
      <c r="D9" s="56" t="s">
        <v>44</v>
      </c>
      <c r="E9" s="61">
        <f>E10</f>
        <v>394.6</v>
      </c>
      <c r="F9" s="59">
        <f>F10</f>
        <v>70.4</v>
      </c>
      <c r="G9" s="59">
        <f t="shared" si="0"/>
        <v>17.840851495185</v>
      </c>
    </row>
    <row r="10" spans="1:7" ht="15.75">
      <c r="A10" s="25" t="s">
        <v>26</v>
      </c>
      <c r="B10" s="56" t="s">
        <v>48</v>
      </c>
      <c r="C10" s="56" t="s">
        <v>7</v>
      </c>
      <c r="D10" s="56" t="s">
        <v>25</v>
      </c>
      <c r="E10" s="61">
        <v>394.6</v>
      </c>
      <c r="F10" s="59">
        <v>70.4</v>
      </c>
      <c r="G10" s="59">
        <f t="shared" si="0"/>
        <v>17.840851495185</v>
      </c>
    </row>
    <row r="11" spans="1:7" ht="38.25">
      <c r="A11" s="24" t="s">
        <v>50</v>
      </c>
      <c r="B11" s="55" t="s">
        <v>51</v>
      </c>
      <c r="C11" s="55" t="s">
        <v>0</v>
      </c>
      <c r="D11" s="55" t="s">
        <v>44</v>
      </c>
      <c r="E11" s="60">
        <f>E12+E15</f>
        <v>1124.92</v>
      </c>
      <c r="F11" s="59">
        <f>F12</f>
        <v>265.2</v>
      </c>
      <c r="G11" s="59">
        <f t="shared" si="0"/>
        <v>23.57500977847313</v>
      </c>
    </row>
    <row r="12" spans="1:7" ht="26.25" customHeight="1">
      <c r="A12" s="25" t="s">
        <v>6</v>
      </c>
      <c r="B12" s="56" t="s">
        <v>51</v>
      </c>
      <c r="C12" s="56" t="s">
        <v>5</v>
      </c>
      <c r="D12" s="56" t="s">
        <v>44</v>
      </c>
      <c r="E12" s="61">
        <f>E14</f>
        <v>1124.92</v>
      </c>
      <c r="F12" s="59">
        <f>F13</f>
        <v>265.2</v>
      </c>
      <c r="G12" s="59">
        <f t="shared" si="0"/>
        <v>23.57500977847313</v>
      </c>
    </row>
    <row r="13" spans="1:7" ht="15.75">
      <c r="A13" s="25" t="s">
        <v>52</v>
      </c>
      <c r="B13" s="56" t="s">
        <v>51</v>
      </c>
      <c r="C13" s="56" t="s">
        <v>8</v>
      </c>
      <c r="D13" s="56" t="s">
        <v>44</v>
      </c>
      <c r="E13" s="61">
        <f>E14</f>
        <v>1124.92</v>
      </c>
      <c r="F13" s="59">
        <f>F14</f>
        <v>265.2</v>
      </c>
      <c r="G13" s="59">
        <f t="shared" si="0"/>
        <v>23.57500977847313</v>
      </c>
    </row>
    <row r="14" spans="1:7" ht="15.75">
      <c r="A14" s="25" t="s">
        <v>26</v>
      </c>
      <c r="B14" s="56" t="s">
        <v>51</v>
      </c>
      <c r="C14" s="56" t="s">
        <v>8</v>
      </c>
      <c r="D14" s="56" t="s">
        <v>25</v>
      </c>
      <c r="E14" s="61">
        <v>1124.92</v>
      </c>
      <c r="F14" s="59">
        <v>265.2</v>
      </c>
      <c r="G14" s="59">
        <f t="shared" si="0"/>
        <v>23.57500977847313</v>
      </c>
    </row>
    <row r="15" spans="1:7" ht="15.75" hidden="1">
      <c r="A15" s="63" t="s">
        <v>194</v>
      </c>
      <c r="B15" s="56" t="s">
        <v>51</v>
      </c>
      <c r="C15" s="56" t="s">
        <v>197</v>
      </c>
      <c r="D15" s="56" t="s">
        <v>44</v>
      </c>
      <c r="E15" s="61">
        <f aca="true" t="shared" si="1" ref="E15:F17">E16</f>
        <v>0</v>
      </c>
      <c r="F15" s="59">
        <f t="shared" si="1"/>
        <v>0</v>
      </c>
      <c r="G15" s="59" t="e">
        <f t="shared" si="0"/>
        <v>#DIV/0!</v>
      </c>
    </row>
    <row r="16" spans="1:7" ht="38.25" hidden="1">
      <c r="A16" s="62" t="s">
        <v>195</v>
      </c>
      <c r="B16" s="56" t="s">
        <v>51</v>
      </c>
      <c r="C16" s="56" t="s">
        <v>198</v>
      </c>
      <c r="D16" s="56" t="s">
        <v>44</v>
      </c>
      <c r="E16" s="61">
        <f t="shared" si="1"/>
        <v>0</v>
      </c>
      <c r="F16" s="59">
        <f t="shared" si="1"/>
        <v>0</v>
      </c>
      <c r="G16" s="59" t="e">
        <f t="shared" si="0"/>
        <v>#DIV/0!</v>
      </c>
    </row>
    <row r="17" spans="1:7" ht="25.5" hidden="1">
      <c r="A17" s="62" t="s">
        <v>196</v>
      </c>
      <c r="B17" s="56" t="s">
        <v>51</v>
      </c>
      <c r="C17" s="56" t="s">
        <v>199</v>
      </c>
      <c r="D17" s="56" t="s">
        <v>44</v>
      </c>
      <c r="E17" s="61">
        <f t="shared" si="1"/>
        <v>0</v>
      </c>
      <c r="F17" s="59">
        <f t="shared" si="1"/>
        <v>0</v>
      </c>
      <c r="G17" s="59" t="e">
        <f t="shared" si="0"/>
        <v>#DIV/0!</v>
      </c>
    </row>
    <row r="18" spans="1:7" ht="15.75" hidden="1">
      <c r="A18" s="27" t="s">
        <v>26</v>
      </c>
      <c r="B18" s="56" t="s">
        <v>51</v>
      </c>
      <c r="C18" s="56" t="s">
        <v>199</v>
      </c>
      <c r="D18" s="56" t="s">
        <v>25</v>
      </c>
      <c r="E18" s="61">
        <v>0</v>
      </c>
      <c r="F18" s="59">
        <v>0</v>
      </c>
      <c r="G18" s="59" t="e">
        <f t="shared" si="0"/>
        <v>#DIV/0!</v>
      </c>
    </row>
    <row r="19" spans="1:7" ht="15.75" hidden="1">
      <c r="A19" s="26" t="s">
        <v>160</v>
      </c>
      <c r="B19" s="55" t="s">
        <v>161</v>
      </c>
      <c r="C19" s="55" t="s">
        <v>0</v>
      </c>
      <c r="D19" s="55" t="s">
        <v>44</v>
      </c>
      <c r="E19" s="60">
        <f>E22</f>
        <v>0</v>
      </c>
      <c r="F19" s="59">
        <f>F20</f>
        <v>0</v>
      </c>
      <c r="G19" s="59" t="e">
        <f t="shared" si="0"/>
        <v>#DIV/0!</v>
      </c>
    </row>
    <row r="20" spans="1:7" ht="15.75" hidden="1">
      <c r="A20" s="27" t="s">
        <v>158</v>
      </c>
      <c r="B20" s="56" t="s">
        <v>161</v>
      </c>
      <c r="C20" s="56" t="s">
        <v>156</v>
      </c>
      <c r="D20" s="56" t="s">
        <v>44</v>
      </c>
      <c r="E20" s="61">
        <f>E22</f>
        <v>0</v>
      </c>
      <c r="F20" s="59">
        <f>F21</f>
        <v>0</v>
      </c>
      <c r="G20" s="59" t="e">
        <f t="shared" si="0"/>
        <v>#DIV/0!</v>
      </c>
    </row>
    <row r="21" spans="1:7" ht="15.75" hidden="1">
      <c r="A21" s="27" t="s">
        <v>159</v>
      </c>
      <c r="B21" s="56" t="s">
        <v>161</v>
      </c>
      <c r="C21" s="56" t="s">
        <v>157</v>
      </c>
      <c r="D21" s="56" t="s">
        <v>44</v>
      </c>
      <c r="E21" s="61">
        <f>E22</f>
        <v>0</v>
      </c>
      <c r="F21" s="59">
        <f>F22</f>
        <v>0</v>
      </c>
      <c r="G21" s="59" t="e">
        <f t="shared" si="0"/>
        <v>#DIV/0!</v>
      </c>
    </row>
    <row r="22" spans="1:7" ht="15.75" hidden="1">
      <c r="A22" s="27" t="s">
        <v>26</v>
      </c>
      <c r="B22" s="56" t="s">
        <v>161</v>
      </c>
      <c r="C22" s="56" t="s">
        <v>157</v>
      </c>
      <c r="D22" s="56" t="s">
        <v>25</v>
      </c>
      <c r="E22" s="61">
        <v>0</v>
      </c>
      <c r="F22" s="59">
        <v>0</v>
      </c>
      <c r="G22" s="59" t="e">
        <f t="shared" si="0"/>
        <v>#DIV/0!</v>
      </c>
    </row>
    <row r="23" spans="1:7" ht="15.75">
      <c r="A23" s="28" t="s">
        <v>79</v>
      </c>
      <c r="B23" s="55" t="s">
        <v>145</v>
      </c>
      <c r="C23" s="55" t="s">
        <v>0</v>
      </c>
      <c r="D23" s="55" t="s">
        <v>44</v>
      </c>
      <c r="E23" s="60">
        <f>E26</f>
        <v>1</v>
      </c>
      <c r="F23" s="59">
        <f>F24</f>
        <v>0</v>
      </c>
      <c r="G23" s="59">
        <f t="shared" si="0"/>
        <v>0</v>
      </c>
    </row>
    <row r="24" spans="1:7" ht="15.75">
      <c r="A24" s="29" t="s">
        <v>79</v>
      </c>
      <c r="B24" s="56" t="s">
        <v>145</v>
      </c>
      <c r="C24" s="56" t="s">
        <v>77</v>
      </c>
      <c r="D24" s="56" t="s">
        <v>44</v>
      </c>
      <c r="E24" s="61">
        <f>E26</f>
        <v>1</v>
      </c>
      <c r="F24" s="59">
        <f>F25</f>
        <v>0</v>
      </c>
      <c r="G24" s="59">
        <f t="shared" si="0"/>
        <v>0</v>
      </c>
    </row>
    <row r="25" spans="1:7" ht="15.75">
      <c r="A25" s="29" t="s">
        <v>80</v>
      </c>
      <c r="B25" s="56" t="s">
        <v>145</v>
      </c>
      <c r="C25" s="56" t="s">
        <v>78</v>
      </c>
      <c r="D25" s="56" t="s">
        <v>44</v>
      </c>
      <c r="E25" s="61">
        <f>E26</f>
        <v>1</v>
      </c>
      <c r="F25" s="59">
        <f>F26</f>
        <v>0</v>
      </c>
      <c r="G25" s="59">
        <f t="shared" si="0"/>
        <v>0</v>
      </c>
    </row>
    <row r="26" spans="1:7" ht="15.75">
      <c r="A26" s="29" t="s">
        <v>76</v>
      </c>
      <c r="B26" s="56" t="s">
        <v>145</v>
      </c>
      <c r="C26" s="56" t="s">
        <v>78</v>
      </c>
      <c r="D26" s="56" t="s">
        <v>75</v>
      </c>
      <c r="E26" s="61">
        <v>1</v>
      </c>
      <c r="F26" s="59">
        <v>0</v>
      </c>
      <c r="G26" s="59">
        <f t="shared" si="0"/>
        <v>0</v>
      </c>
    </row>
    <row r="27" spans="1:7" ht="15.75">
      <c r="A27" s="24" t="s">
        <v>83</v>
      </c>
      <c r="B27" s="55" t="s">
        <v>98</v>
      </c>
      <c r="C27" s="55" t="s">
        <v>0</v>
      </c>
      <c r="D27" s="55" t="s">
        <v>44</v>
      </c>
      <c r="E27" s="60">
        <f>E31+E34</f>
        <v>82.9</v>
      </c>
      <c r="F27" s="59">
        <f>F28+F32</f>
        <v>0</v>
      </c>
      <c r="G27" s="59">
        <f t="shared" si="0"/>
        <v>0</v>
      </c>
    </row>
    <row r="28" spans="1:7" ht="15.75" hidden="1">
      <c r="A28" s="25" t="s">
        <v>13</v>
      </c>
      <c r="B28" s="56" t="s">
        <v>98</v>
      </c>
      <c r="C28" s="56" t="s">
        <v>12</v>
      </c>
      <c r="D28" s="56" t="s">
        <v>44</v>
      </c>
      <c r="E28" s="61">
        <f>E31</f>
        <v>0</v>
      </c>
      <c r="F28" s="59">
        <f>F29</f>
        <v>0</v>
      </c>
      <c r="G28" s="59" t="e">
        <f t="shared" si="0"/>
        <v>#DIV/0!</v>
      </c>
    </row>
    <row r="29" spans="1:7" ht="38.25" hidden="1">
      <c r="A29" s="30" t="s">
        <v>70</v>
      </c>
      <c r="B29" s="56" t="s">
        <v>98</v>
      </c>
      <c r="C29" s="57" t="s">
        <v>69</v>
      </c>
      <c r="D29" s="57" t="s">
        <v>44</v>
      </c>
      <c r="E29" s="61">
        <f>E31</f>
        <v>0</v>
      </c>
      <c r="F29" s="59">
        <f>F30</f>
        <v>0</v>
      </c>
      <c r="G29" s="59" t="e">
        <f t="shared" si="0"/>
        <v>#DIV/0!</v>
      </c>
    </row>
    <row r="30" spans="1:7" ht="38.25" hidden="1">
      <c r="A30" s="30" t="s">
        <v>143</v>
      </c>
      <c r="B30" s="56" t="s">
        <v>98</v>
      </c>
      <c r="C30" s="57" t="s">
        <v>68</v>
      </c>
      <c r="D30" s="57" t="s">
        <v>44</v>
      </c>
      <c r="E30" s="61">
        <f>E31</f>
        <v>0</v>
      </c>
      <c r="F30" s="59">
        <f>F31</f>
        <v>0</v>
      </c>
      <c r="G30" s="59" t="e">
        <f t="shared" si="0"/>
        <v>#DIV/0!</v>
      </c>
    </row>
    <row r="31" spans="1:7" ht="28.5" customHeight="1" hidden="1">
      <c r="A31" s="31" t="s">
        <v>63</v>
      </c>
      <c r="B31" s="57" t="s">
        <v>98</v>
      </c>
      <c r="C31" s="57" t="s">
        <v>68</v>
      </c>
      <c r="D31" s="57" t="s">
        <v>24</v>
      </c>
      <c r="E31" s="61">
        <v>0</v>
      </c>
      <c r="F31" s="59">
        <v>0</v>
      </c>
      <c r="G31" s="59" t="e">
        <f t="shared" si="0"/>
        <v>#DIV/0!</v>
      </c>
    </row>
    <row r="32" spans="1:7" ht="38.25">
      <c r="A32" s="31" t="s">
        <v>204</v>
      </c>
      <c r="B32" s="57" t="s">
        <v>98</v>
      </c>
      <c r="C32" s="57" t="s">
        <v>14</v>
      </c>
      <c r="D32" s="57" t="s">
        <v>44</v>
      </c>
      <c r="E32" s="61">
        <f>E34</f>
        <v>82.9</v>
      </c>
      <c r="F32" s="59">
        <f>F33</f>
        <v>0</v>
      </c>
      <c r="G32" s="59">
        <f t="shared" si="0"/>
        <v>0</v>
      </c>
    </row>
    <row r="33" spans="1:7" ht="25.5">
      <c r="A33" s="27" t="s">
        <v>144</v>
      </c>
      <c r="B33" s="57" t="s">
        <v>98</v>
      </c>
      <c r="C33" s="57" t="s">
        <v>71</v>
      </c>
      <c r="D33" s="57" t="s">
        <v>44</v>
      </c>
      <c r="E33" s="61">
        <f>E34</f>
        <v>82.9</v>
      </c>
      <c r="F33" s="59">
        <f>F34</f>
        <v>0</v>
      </c>
      <c r="G33" s="59">
        <f t="shared" si="0"/>
        <v>0</v>
      </c>
    </row>
    <row r="34" spans="1:7" ht="15.75">
      <c r="A34" s="25" t="s">
        <v>26</v>
      </c>
      <c r="B34" s="57" t="s">
        <v>98</v>
      </c>
      <c r="C34" s="57" t="s">
        <v>71</v>
      </c>
      <c r="D34" s="57" t="s">
        <v>25</v>
      </c>
      <c r="E34" s="61">
        <v>82.9</v>
      </c>
      <c r="F34" s="59">
        <v>0</v>
      </c>
      <c r="G34" s="59">
        <f>F34/E34*100</f>
        <v>0</v>
      </c>
    </row>
    <row r="35" spans="1:7" ht="15.75">
      <c r="A35" s="23" t="s">
        <v>53</v>
      </c>
      <c r="B35" s="54" t="s">
        <v>54</v>
      </c>
      <c r="C35" s="54" t="s">
        <v>0</v>
      </c>
      <c r="D35" s="54" t="s">
        <v>44</v>
      </c>
      <c r="E35" s="58">
        <f>E39</f>
        <v>37.3</v>
      </c>
      <c r="F35" s="59">
        <f>F36</f>
        <v>23.1</v>
      </c>
      <c r="G35" s="59">
        <f t="shared" si="0"/>
        <v>61.930294906166225</v>
      </c>
    </row>
    <row r="36" spans="1:7" ht="15.75">
      <c r="A36" s="24" t="s">
        <v>55</v>
      </c>
      <c r="B36" s="55" t="s">
        <v>56</v>
      </c>
      <c r="C36" s="55" t="s">
        <v>0</v>
      </c>
      <c r="D36" s="55" t="s">
        <v>44</v>
      </c>
      <c r="E36" s="60">
        <f>E39</f>
        <v>37.3</v>
      </c>
      <c r="F36" s="59">
        <f>F37</f>
        <v>23.1</v>
      </c>
      <c r="G36" s="59">
        <f t="shared" si="0"/>
        <v>61.930294906166225</v>
      </c>
    </row>
    <row r="37" spans="1:7" ht="15.75">
      <c r="A37" s="25" t="s">
        <v>2</v>
      </c>
      <c r="B37" s="56" t="s">
        <v>56</v>
      </c>
      <c r="C37" s="56" t="s">
        <v>1</v>
      </c>
      <c r="D37" s="56" t="s">
        <v>44</v>
      </c>
      <c r="E37" s="61">
        <f>E39</f>
        <v>37.3</v>
      </c>
      <c r="F37" s="59">
        <f>F38</f>
        <v>23.1</v>
      </c>
      <c r="G37" s="59">
        <f t="shared" si="0"/>
        <v>61.930294906166225</v>
      </c>
    </row>
    <row r="38" spans="1:7" ht="25.5">
      <c r="A38" s="25" t="s">
        <v>4</v>
      </c>
      <c r="B38" s="56" t="s">
        <v>56</v>
      </c>
      <c r="C38" s="56" t="s">
        <v>3</v>
      </c>
      <c r="D38" s="56" t="s">
        <v>44</v>
      </c>
      <c r="E38" s="61">
        <f>E39</f>
        <v>37.3</v>
      </c>
      <c r="F38" s="59">
        <f>F39</f>
        <v>23.1</v>
      </c>
      <c r="G38" s="59">
        <f t="shared" si="0"/>
        <v>61.930294906166225</v>
      </c>
    </row>
    <row r="39" spans="1:7" ht="15.75">
      <c r="A39" s="25" t="s">
        <v>26</v>
      </c>
      <c r="B39" s="56" t="s">
        <v>56</v>
      </c>
      <c r="C39" s="56" t="s">
        <v>3</v>
      </c>
      <c r="D39" s="56" t="s">
        <v>25</v>
      </c>
      <c r="E39" s="61">
        <v>37.3</v>
      </c>
      <c r="F39" s="59">
        <v>23.1</v>
      </c>
      <c r="G39" s="59">
        <f t="shared" si="0"/>
        <v>61.930294906166225</v>
      </c>
    </row>
    <row r="40" spans="1:7" ht="15.75">
      <c r="A40" s="23" t="s">
        <v>81</v>
      </c>
      <c r="B40" s="54" t="s">
        <v>82</v>
      </c>
      <c r="C40" s="54" t="s">
        <v>0</v>
      </c>
      <c r="D40" s="54" t="s">
        <v>44</v>
      </c>
      <c r="E40" s="58">
        <f aca="true" t="shared" si="2" ref="E40:F42">E41</f>
        <v>10</v>
      </c>
      <c r="F40" s="59">
        <f t="shared" si="2"/>
        <v>0</v>
      </c>
      <c r="G40" s="59">
        <f t="shared" si="0"/>
        <v>0</v>
      </c>
    </row>
    <row r="41" spans="1:7" ht="15.75">
      <c r="A41" s="26" t="s">
        <v>100</v>
      </c>
      <c r="B41" s="55" t="s">
        <v>99</v>
      </c>
      <c r="C41" s="55" t="s">
        <v>0</v>
      </c>
      <c r="D41" s="55" t="s">
        <v>44</v>
      </c>
      <c r="E41" s="60">
        <f t="shared" si="2"/>
        <v>10</v>
      </c>
      <c r="F41" s="59">
        <f t="shared" si="2"/>
        <v>0</v>
      </c>
      <c r="G41" s="59">
        <f t="shared" si="0"/>
        <v>0</v>
      </c>
    </row>
    <row r="42" spans="1:7" ht="15.75">
      <c r="A42" s="27" t="s">
        <v>102</v>
      </c>
      <c r="B42" s="56" t="s">
        <v>99</v>
      </c>
      <c r="C42" s="56" t="s">
        <v>101</v>
      </c>
      <c r="D42" s="56" t="s">
        <v>44</v>
      </c>
      <c r="E42" s="61">
        <f t="shared" si="2"/>
        <v>10</v>
      </c>
      <c r="F42" s="59">
        <f t="shared" si="2"/>
        <v>0</v>
      </c>
      <c r="G42" s="59">
        <f t="shared" si="0"/>
        <v>0</v>
      </c>
    </row>
    <row r="43" spans="1:7" ht="38.25">
      <c r="A43" s="27" t="s">
        <v>147</v>
      </c>
      <c r="B43" s="56" t="s">
        <v>99</v>
      </c>
      <c r="C43" s="56" t="s">
        <v>146</v>
      </c>
      <c r="D43" s="56" t="s">
        <v>44</v>
      </c>
      <c r="E43" s="61">
        <f>E44</f>
        <v>10</v>
      </c>
      <c r="F43" s="59">
        <f>F44</f>
        <v>0</v>
      </c>
      <c r="G43" s="59">
        <f t="shared" si="0"/>
        <v>0</v>
      </c>
    </row>
    <row r="44" spans="1:7" ht="15.75">
      <c r="A44" s="25" t="s">
        <v>26</v>
      </c>
      <c r="B44" s="56" t="s">
        <v>99</v>
      </c>
      <c r="C44" s="56" t="s">
        <v>146</v>
      </c>
      <c r="D44" s="56" t="s">
        <v>25</v>
      </c>
      <c r="E44" s="61">
        <v>10</v>
      </c>
      <c r="F44" s="59">
        <v>0</v>
      </c>
      <c r="G44" s="59">
        <f t="shared" si="0"/>
        <v>0</v>
      </c>
    </row>
    <row r="45" spans="1:7" ht="15.75">
      <c r="A45" s="23" t="s">
        <v>149</v>
      </c>
      <c r="B45" s="54" t="s">
        <v>148</v>
      </c>
      <c r="C45" s="54" t="s">
        <v>0</v>
      </c>
      <c r="D45" s="54" t="s">
        <v>44</v>
      </c>
      <c r="E45" s="58">
        <f>E46+E50</f>
        <v>95.95</v>
      </c>
      <c r="F45" s="59">
        <f>F46+F50</f>
        <v>18.9</v>
      </c>
      <c r="G45" s="59">
        <f t="shared" si="0"/>
        <v>19.69775924960917</v>
      </c>
    </row>
    <row r="46" spans="1:7" ht="15.75">
      <c r="A46" s="24" t="s">
        <v>213</v>
      </c>
      <c r="B46" s="55" t="s">
        <v>214</v>
      </c>
      <c r="C46" s="55" t="s">
        <v>0</v>
      </c>
      <c r="D46" s="55" t="s">
        <v>44</v>
      </c>
      <c r="E46" s="60">
        <f>E47</f>
        <v>85.95</v>
      </c>
      <c r="F46" s="59">
        <f>F47</f>
        <v>18.9</v>
      </c>
      <c r="G46" s="59">
        <f t="shared" si="0"/>
        <v>21.989528795811516</v>
      </c>
    </row>
    <row r="47" spans="1:7" ht="27.75" customHeight="1">
      <c r="A47" s="27" t="s">
        <v>216</v>
      </c>
      <c r="B47" s="56" t="s">
        <v>214</v>
      </c>
      <c r="C47" s="56" t="s">
        <v>215</v>
      </c>
      <c r="D47" s="56" t="s">
        <v>44</v>
      </c>
      <c r="E47" s="61">
        <f>E48</f>
        <v>85.95</v>
      </c>
      <c r="F47" s="59">
        <f>F48</f>
        <v>18.9</v>
      </c>
      <c r="G47" s="59">
        <f t="shared" si="0"/>
        <v>21.989528795811516</v>
      </c>
    </row>
    <row r="48" spans="1:7" ht="15.75">
      <c r="A48" s="25" t="s">
        <v>26</v>
      </c>
      <c r="B48" s="56" t="s">
        <v>214</v>
      </c>
      <c r="C48" s="56" t="s">
        <v>215</v>
      </c>
      <c r="D48" s="56" t="s">
        <v>25</v>
      </c>
      <c r="E48" s="61">
        <v>85.95</v>
      </c>
      <c r="F48" s="59">
        <v>18.9</v>
      </c>
      <c r="G48" s="59">
        <f t="shared" si="0"/>
        <v>21.989528795811516</v>
      </c>
    </row>
    <row r="49" spans="1:7" ht="15.75" hidden="1">
      <c r="A49" s="32" t="s">
        <v>164</v>
      </c>
      <c r="B49" s="56" t="s">
        <v>165</v>
      </c>
      <c r="C49" s="56" t="s">
        <v>162</v>
      </c>
      <c r="D49" s="56" t="s">
        <v>163</v>
      </c>
      <c r="E49" s="61">
        <v>0</v>
      </c>
      <c r="F49" s="59">
        <v>0</v>
      </c>
      <c r="G49" s="59" t="e">
        <f t="shared" si="0"/>
        <v>#DIV/0!</v>
      </c>
    </row>
    <row r="50" spans="1:7" ht="15.75">
      <c r="A50" s="24" t="s">
        <v>151</v>
      </c>
      <c r="B50" s="55" t="s">
        <v>150</v>
      </c>
      <c r="C50" s="55" t="s">
        <v>0</v>
      </c>
      <c r="D50" s="55" t="s">
        <v>44</v>
      </c>
      <c r="E50" s="60">
        <f>E52</f>
        <v>10</v>
      </c>
      <c r="F50" s="59">
        <f>F51</f>
        <v>0</v>
      </c>
      <c r="G50" s="59">
        <f t="shared" si="0"/>
        <v>0</v>
      </c>
    </row>
    <row r="51" spans="1:7" ht="15.75">
      <c r="A51" s="25" t="s">
        <v>13</v>
      </c>
      <c r="B51" s="56" t="s">
        <v>150</v>
      </c>
      <c r="C51" s="56" t="s">
        <v>12</v>
      </c>
      <c r="D51" s="56" t="s">
        <v>44</v>
      </c>
      <c r="E51" s="61">
        <f>E52</f>
        <v>10</v>
      </c>
      <c r="F51" s="59">
        <f>F52</f>
        <v>0</v>
      </c>
      <c r="G51" s="59">
        <f t="shared" si="0"/>
        <v>0</v>
      </c>
    </row>
    <row r="52" spans="1:7" ht="38.25">
      <c r="A52" s="25" t="s">
        <v>67</v>
      </c>
      <c r="B52" s="56" t="s">
        <v>150</v>
      </c>
      <c r="C52" s="56" t="s">
        <v>14</v>
      </c>
      <c r="D52" s="56" t="s">
        <v>44</v>
      </c>
      <c r="E52" s="61">
        <f>E54+E56</f>
        <v>10</v>
      </c>
      <c r="F52" s="59">
        <f>F53+F55</f>
        <v>0</v>
      </c>
      <c r="G52" s="59">
        <f t="shared" si="0"/>
        <v>0</v>
      </c>
    </row>
    <row r="53" spans="1:7" ht="25.5">
      <c r="A53" s="25" t="s">
        <v>16</v>
      </c>
      <c r="B53" s="56" t="s">
        <v>150</v>
      </c>
      <c r="C53" s="56" t="s">
        <v>15</v>
      </c>
      <c r="D53" s="56" t="s">
        <v>44</v>
      </c>
      <c r="E53" s="61">
        <f>E54</f>
        <v>4</v>
      </c>
      <c r="F53" s="59">
        <f>F54</f>
        <v>0</v>
      </c>
      <c r="G53" s="59">
        <f t="shared" si="0"/>
        <v>0</v>
      </c>
    </row>
    <row r="54" spans="1:7" ht="15.75">
      <c r="A54" s="25" t="s">
        <v>63</v>
      </c>
      <c r="B54" s="56" t="s">
        <v>150</v>
      </c>
      <c r="C54" s="56" t="s">
        <v>15</v>
      </c>
      <c r="D54" s="56" t="s">
        <v>24</v>
      </c>
      <c r="E54" s="61">
        <v>4</v>
      </c>
      <c r="F54" s="59">
        <v>0</v>
      </c>
      <c r="G54" s="59">
        <f t="shared" si="0"/>
        <v>0</v>
      </c>
    </row>
    <row r="55" spans="1:7" ht="140.25">
      <c r="A55" s="25" t="s">
        <v>64</v>
      </c>
      <c r="B55" s="56" t="s">
        <v>150</v>
      </c>
      <c r="C55" s="56" t="s">
        <v>17</v>
      </c>
      <c r="D55" s="56" t="s">
        <v>44</v>
      </c>
      <c r="E55" s="61">
        <f>E56</f>
        <v>6</v>
      </c>
      <c r="F55" s="59">
        <f>F56</f>
        <v>0</v>
      </c>
      <c r="G55" s="59">
        <f>F55/E55*100</f>
        <v>0</v>
      </c>
    </row>
    <row r="56" spans="1:7" ht="15.75">
      <c r="A56" s="25" t="s">
        <v>63</v>
      </c>
      <c r="B56" s="56" t="s">
        <v>150</v>
      </c>
      <c r="C56" s="56" t="s">
        <v>17</v>
      </c>
      <c r="D56" s="56" t="s">
        <v>24</v>
      </c>
      <c r="E56" s="61">
        <v>6</v>
      </c>
      <c r="F56" s="59">
        <v>0</v>
      </c>
      <c r="G56" s="59">
        <f t="shared" si="0"/>
        <v>0</v>
      </c>
    </row>
    <row r="57" spans="1:7" ht="13.5" customHeight="1">
      <c r="A57" s="23" t="s">
        <v>57</v>
      </c>
      <c r="B57" s="54" t="s">
        <v>58</v>
      </c>
      <c r="C57" s="54" t="s">
        <v>0</v>
      </c>
      <c r="D57" s="54" t="s">
        <v>44</v>
      </c>
      <c r="E57" s="58">
        <f>E59+E62+E66</f>
        <v>86.94</v>
      </c>
      <c r="F57" s="59">
        <f>F62+F66</f>
        <v>41.199999999999996</v>
      </c>
      <c r="G57" s="59">
        <f t="shared" si="0"/>
        <v>47.389003910743035</v>
      </c>
    </row>
    <row r="58" spans="1:7" ht="13.5" customHeight="1">
      <c r="A58" s="24" t="s">
        <v>59</v>
      </c>
      <c r="B58" s="55" t="s">
        <v>60</v>
      </c>
      <c r="C58" s="55" t="s">
        <v>0</v>
      </c>
      <c r="D58" s="55" t="s">
        <v>44</v>
      </c>
      <c r="E58" s="60">
        <f>E61</f>
        <v>1</v>
      </c>
      <c r="F58" s="59">
        <v>0</v>
      </c>
      <c r="G58" s="59">
        <f t="shared" si="0"/>
        <v>0</v>
      </c>
    </row>
    <row r="59" spans="1:7" ht="17.25" customHeight="1">
      <c r="A59" s="25" t="s">
        <v>10</v>
      </c>
      <c r="B59" s="56" t="s">
        <v>60</v>
      </c>
      <c r="C59" s="56" t="s">
        <v>9</v>
      </c>
      <c r="D59" s="56" t="s">
        <v>44</v>
      </c>
      <c r="E59" s="61">
        <f>E61</f>
        <v>1</v>
      </c>
      <c r="F59" s="59">
        <f>F60</f>
        <v>0</v>
      </c>
      <c r="G59" s="59">
        <f>F59/E59*100</f>
        <v>0</v>
      </c>
    </row>
    <row r="60" spans="1:7" ht="15" customHeight="1">
      <c r="A60" s="25" t="s">
        <v>103</v>
      </c>
      <c r="B60" s="56" t="s">
        <v>60</v>
      </c>
      <c r="C60" s="56" t="s">
        <v>11</v>
      </c>
      <c r="D60" s="56" t="s">
        <v>44</v>
      </c>
      <c r="E60" s="61">
        <f>E61</f>
        <v>1</v>
      </c>
      <c r="F60" s="59">
        <v>0</v>
      </c>
      <c r="G60" s="59">
        <f t="shared" si="0"/>
        <v>0</v>
      </c>
    </row>
    <row r="61" spans="1:7" ht="19.5" customHeight="1">
      <c r="A61" s="25" t="s">
        <v>26</v>
      </c>
      <c r="B61" s="56" t="s">
        <v>60</v>
      </c>
      <c r="C61" s="56" t="s">
        <v>11</v>
      </c>
      <c r="D61" s="56" t="s">
        <v>25</v>
      </c>
      <c r="E61" s="61">
        <v>1</v>
      </c>
      <c r="F61" s="59">
        <v>0</v>
      </c>
      <c r="G61" s="59">
        <f t="shared" si="0"/>
        <v>0</v>
      </c>
    </row>
    <row r="62" spans="1:7" ht="15.75">
      <c r="A62" s="24" t="s">
        <v>166</v>
      </c>
      <c r="B62" s="56" t="s">
        <v>167</v>
      </c>
      <c r="C62" s="56" t="s">
        <v>0</v>
      </c>
      <c r="D62" s="56" t="s">
        <v>44</v>
      </c>
      <c r="E62" s="61">
        <f aca="true" t="shared" si="3" ref="E62:F64">E63</f>
        <v>50</v>
      </c>
      <c r="F62" s="59">
        <f t="shared" si="3"/>
        <v>38.4</v>
      </c>
      <c r="G62" s="59">
        <f t="shared" si="0"/>
        <v>76.8</v>
      </c>
    </row>
    <row r="63" spans="1:7" ht="15.75">
      <c r="A63" s="25" t="s">
        <v>10</v>
      </c>
      <c r="B63" s="56" t="s">
        <v>167</v>
      </c>
      <c r="C63" s="56" t="s">
        <v>9</v>
      </c>
      <c r="D63" s="56" t="s">
        <v>44</v>
      </c>
      <c r="E63" s="61">
        <f t="shared" si="3"/>
        <v>50</v>
      </c>
      <c r="F63" s="59">
        <f t="shared" si="3"/>
        <v>38.4</v>
      </c>
      <c r="G63" s="59">
        <f t="shared" si="0"/>
        <v>76.8</v>
      </c>
    </row>
    <row r="64" spans="1:7" ht="15.75">
      <c r="A64" s="25" t="s">
        <v>200</v>
      </c>
      <c r="B64" s="56" t="s">
        <v>167</v>
      </c>
      <c r="C64" s="56" t="s">
        <v>201</v>
      </c>
      <c r="D64" s="56" t="s">
        <v>44</v>
      </c>
      <c r="E64" s="61">
        <f t="shared" si="3"/>
        <v>50</v>
      </c>
      <c r="F64" s="59">
        <f t="shared" si="3"/>
        <v>38.4</v>
      </c>
      <c r="G64" s="59">
        <f t="shared" si="0"/>
        <v>76.8</v>
      </c>
    </row>
    <row r="65" spans="1:7" ht="15.75">
      <c r="A65" s="25" t="s">
        <v>26</v>
      </c>
      <c r="B65" s="56" t="s">
        <v>167</v>
      </c>
      <c r="C65" s="56" t="s">
        <v>201</v>
      </c>
      <c r="D65" s="56" t="s">
        <v>25</v>
      </c>
      <c r="E65" s="61">
        <v>50</v>
      </c>
      <c r="F65" s="59">
        <v>38.4</v>
      </c>
      <c r="G65" s="59">
        <f t="shared" si="0"/>
        <v>76.8</v>
      </c>
    </row>
    <row r="66" spans="1:7" ht="15.75">
      <c r="A66" s="24" t="s">
        <v>19</v>
      </c>
      <c r="B66" s="55" t="s">
        <v>61</v>
      </c>
      <c r="C66" s="55" t="s">
        <v>0</v>
      </c>
      <c r="D66" s="55" t="s">
        <v>44</v>
      </c>
      <c r="E66" s="60">
        <f>E67</f>
        <v>35.94</v>
      </c>
      <c r="F66" s="59">
        <f>F67</f>
        <v>2.8</v>
      </c>
      <c r="G66" s="59">
        <f t="shared" si="0"/>
        <v>7.790762381747357</v>
      </c>
    </row>
    <row r="67" spans="1:7" ht="15.75">
      <c r="A67" s="25" t="s">
        <v>19</v>
      </c>
      <c r="B67" s="56" t="s">
        <v>61</v>
      </c>
      <c r="C67" s="56" t="s">
        <v>18</v>
      </c>
      <c r="D67" s="56" t="s">
        <v>44</v>
      </c>
      <c r="E67" s="61">
        <f>E68+E70+E73+E74</f>
        <v>35.94</v>
      </c>
      <c r="F67" s="59">
        <f>F68+F70+F72</f>
        <v>2.8</v>
      </c>
      <c r="G67" s="59">
        <f t="shared" si="0"/>
        <v>7.790762381747357</v>
      </c>
    </row>
    <row r="68" spans="1:7" ht="15.75">
      <c r="A68" s="25" t="s">
        <v>21</v>
      </c>
      <c r="B68" s="56" t="s">
        <v>61</v>
      </c>
      <c r="C68" s="56" t="s">
        <v>20</v>
      </c>
      <c r="D68" s="56" t="s">
        <v>44</v>
      </c>
      <c r="E68" s="61">
        <f>E69</f>
        <v>15.94</v>
      </c>
      <c r="F68" s="59">
        <f>F69</f>
        <v>2.8</v>
      </c>
      <c r="G68" s="59">
        <f t="shared" si="0"/>
        <v>17.565872020075282</v>
      </c>
    </row>
    <row r="69" spans="1:7" ht="15" customHeight="1">
      <c r="A69" s="25" t="s">
        <v>26</v>
      </c>
      <c r="B69" s="56" t="s">
        <v>61</v>
      </c>
      <c r="C69" s="56" t="s">
        <v>20</v>
      </c>
      <c r="D69" s="56" t="s">
        <v>25</v>
      </c>
      <c r="E69" s="61">
        <v>15.94</v>
      </c>
      <c r="F69" s="59">
        <v>2.8</v>
      </c>
      <c r="G69" s="59">
        <f aca="true" t="shared" si="4" ref="G69:G76">F69/E69*100</f>
        <v>17.565872020075282</v>
      </c>
    </row>
    <row r="70" spans="1:7" ht="25.5" hidden="1">
      <c r="A70" s="25" t="s">
        <v>62</v>
      </c>
      <c r="B70" s="56" t="s">
        <v>61</v>
      </c>
      <c r="C70" s="56" t="s">
        <v>22</v>
      </c>
      <c r="D70" s="56" t="s">
        <v>44</v>
      </c>
      <c r="E70" s="61">
        <f>E71</f>
        <v>0</v>
      </c>
      <c r="F70" s="59">
        <f>F71</f>
        <v>0</v>
      </c>
      <c r="G70" s="59" t="e">
        <f t="shared" si="4"/>
        <v>#DIV/0!</v>
      </c>
    </row>
    <row r="71" spans="1:7" ht="15.75" hidden="1">
      <c r="A71" s="25" t="s">
        <v>26</v>
      </c>
      <c r="B71" s="56" t="s">
        <v>61</v>
      </c>
      <c r="C71" s="56" t="s">
        <v>22</v>
      </c>
      <c r="D71" s="56" t="s">
        <v>25</v>
      </c>
      <c r="E71" s="61">
        <v>0</v>
      </c>
      <c r="F71" s="59">
        <v>0</v>
      </c>
      <c r="G71" s="59" t="e">
        <f t="shared" si="4"/>
        <v>#DIV/0!</v>
      </c>
    </row>
    <row r="72" spans="1:7" ht="15.75">
      <c r="A72" s="25" t="s">
        <v>23</v>
      </c>
      <c r="B72" s="56" t="s">
        <v>61</v>
      </c>
      <c r="C72" s="56" t="s">
        <v>66</v>
      </c>
      <c r="D72" s="56" t="s">
        <v>44</v>
      </c>
      <c r="E72" s="61">
        <f>E73</f>
        <v>20</v>
      </c>
      <c r="F72" s="59">
        <f>F73</f>
        <v>0</v>
      </c>
      <c r="G72" s="59">
        <f t="shared" si="4"/>
        <v>0</v>
      </c>
    </row>
    <row r="73" spans="1:7" ht="15.75">
      <c r="A73" s="25" t="s">
        <v>26</v>
      </c>
      <c r="B73" s="56" t="s">
        <v>61</v>
      </c>
      <c r="C73" s="56" t="s">
        <v>66</v>
      </c>
      <c r="D73" s="56" t="s">
        <v>25</v>
      </c>
      <c r="E73" s="61">
        <v>20</v>
      </c>
      <c r="F73" s="59">
        <v>0</v>
      </c>
      <c r="G73" s="59">
        <f t="shared" si="4"/>
        <v>0</v>
      </c>
    </row>
    <row r="74" spans="1:7" ht="0.75" customHeight="1">
      <c r="A74" s="27" t="s">
        <v>102</v>
      </c>
      <c r="B74" s="14" t="s">
        <v>61</v>
      </c>
      <c r="C74" s="56" t="s">
        <v>101</v>
      </c>
      <c r="D74" s="14" t="s">
        <v>44</v>
      </c>
      <c r="E74" s="64">
        <f>E75</f>
        <v>0</v>
      </c>
      <c r="F74" s="65">
        <f>F75</f>
        <v>0</v>
      </c>
      <c r="G74" s="59" t="e">
        <f t="shared" si="4"/>
        <v>#DIV/0!</v>
      </c>
    </row>
    <row r="75" spans="1:7" ht="38.25" hidden="1">
      <c r="A75" s="32" t="s">
        <v>202</v>
      </c>
      <c r="B75" s="66" t="s">
        <v>61</v>
      </c>
      <c r="C75" s="56" t="s">
        <v>203</v>
      </c>
      <c r="D75" s="66" t="s">
        <v>44</v>
      </c>
      <c r="E75" s="64">
        <f>E76</f>
        <v>0</v>
      </c>
      <c r="F75" s="65">
        <f>F76</f>
        <v>0</v>
      </c>
      <c r="G75" s="59" t="e">
        <f t="shared" si="4"/>
        <v>#DIV/0!</v>
      </c>
    </row>
    <row r="76" spans="1:7" ht="15.75" hidden="1">
      <c r="A76" s="25" t="s">
        <v>26</v>
      </c>
      <c r="B76" s="14" t="s">
        <v>61</v>
      </c>
      <c r="C76" s="56" t="s">
        <v>203</v>
      </c>
      <c r="D76" s="14" t="s">
        <v>25</v>
      </c>
      <c r="E76" s="64">
        <v>0</v>
      </c>
      <c r="F76" s="65">
        <v>0</v>
      </c>
      <c r="G76" s="59" t="e">
        <f t="shared" si="4"/>
        <v>#DIV/0!</v>
      </c>
    </row>
    <row r="80" ht="12.75">
      <c r="F80" s="38"/>
    </row>
    <row r="81" ht="16.5" customHeight="1"/>
  </sheetData>
  <sheetProtection/>
  <mergeCells count="1">
    <mergeCell ref="A2:E2"/>
  </mergeCells>
  <printOptions/>
  <pageMargins left="0.5905511811023623" right="0.5905511811023623" top="0.5511811023622047" bottom="0.551181102362204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Кирячёк</cp:lastModifiedBy>
  <cp:lastPrinted>2013-09-11T07:54:57Z</cp:lastPrinted>
  <dcterms:created xsi:type="dcterms:W3CDTF">1996-10-08T23:32:33Z</dcterms:created>
  <dcterms:modified xsi:type="dcterms:W3CDTF">2013-09-20T03:34:59Z</dcterms:modified>
  <cp:category/>
  <cp:version/>
  <cp:contentType/>
  <cp:contentStatus/>
</cp:coreProperties>
</file>