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Приложение 5" sheetId="2" r:id="rId1"/>
  </sheets>
  <calcPr calcId="124519"/>
</workbook>
</file>

<file path=xl/calcChain.xml><?xml version="1.0" encoding="utf-8"?>
<calcChain xmlns="http://schemas.openxmlformats.org/spreadsheetml/2006/main">
  <c r="I12" i="2"/>
  <c r="J12"/>
  <c r="K12"/>
  <c r="H12"/>
  <c r="I41"/>
  <c r="J41"/>
  <c r="K41"/>
  <c r="H41"/>
  <c r="L42"/>
  <c r="L43"/>
  <c r="I66"/>
  <c r="J66"/>
  <c r="K66"/>
  <c r="H66"/>
  <c r="H63"/>
  <c r="I65"/>
  <c r="J65"/>
  <c r="K65"/>
  <c r="H65"/>
  <c r="I64"/>
  <c r="J64"/>
  <c r="K64"/>
  <c r="H64"/>
  <c r="I62"/>
  <c r="J62"/>
  <c r="K62"/>
  <c r="H62"/>
  <c r="I55"/>
  <c r="J55"/>
  <c r="K55"/>
  <c r="I54"/>
  <c r="J54"/>
  <c r="K54"/>
  <c r="H53"/>
  <c r="I53"/>
  <c r="J53"/>
  <c r="K53"/>
  <c r="H55"/>
  <c r="H54"/>
  <c r="I46"/>
  <c r="J46"/>
  <c r="K46"/>
  <c r="H46"/>
  <c r="I45"/>
  <c r="J45"/>
  <c r="K45"/>
  <c r="H45"/>
  <c r="I43"/>
  <c r="J43"/>
  <c r="K43"/>
  <c r="H43"/>
  <c r="I42"/>
  <c r="J42"/>
  <c r="K42"/>
  <c r="H42"/>
  <c r="I32"/>
  <c r="J32"/>
  <c r="K32"/>
  <c r="I31"/>
  <c r="J31"/>
  <c r="K31"/>
  <c r="H32"/>
  <c r="H31"/>
  <c r="L27"/>
  <c r="L28"/>
  <c r="L29"/>
  <c r="F26"/>
  <c r="G26"/>
  <c r="H29"/>
  <c r="I29" s="1"/>
  <c r="J29" s="1"/>
  <c r="K29" s="1"/>
  <c r="H28"/>
  <c r="I28" s="1"/>
  <c r="J28" s="1"/>
  <c r="K28" s="1"/>
  <c r="H27"/>
  <c r="H26" s="1"/>
  <c r="H18"/>
  <c r="I18"/>
  <c r="J18"/>
  <c r="K18"/>
  <c r="H17"/>
  <c r="I17" s="1"/>
  <c r="J17" s="1"/>
  <c r="K17" s="1"/>
  <c r="H15"/>
  <c r="H14"/>
  <c r="I14" s="1"/>
  <c r="H13"/>
  <c r="E16"/>
  <c r="E12"/>
  <c r="E41"/>
  <c r="L77"/>
  <c r="L76"/>
  <c r="L75"/>
  <c r="K74"/>
  <c r="J74"/>
  <c r="I74"/>
  <c r="H74"/>
  <c r="G74"/>
  <c r="F74"/>
  <c r="E74"/>
  <c r="L74" s="1"/>
  <c r="J14" l="1"/>
  <c r="K14" s="1"/>
  <c r="L14"/>
  <c r="I13"/>
  <c r="J13" s="1"/>
  <c r="K13" s="1"/>
  <c r="I15"/>
  <c r="J15" s="1"/>
  <c r="K15" s="1"/>
  <c r="I27"/>
  <c r="F12"/>
  <c r="G12"/>
  <c r="E26"/>
  <c r="I26" l="1"/>
  <c r="J27"/>
  <c r="L15"/>
  <c r="L13"/>
  <c r="F41"/>
  <c r="G41"/>
  <c r="F16"/>
  <c r="G16"/>
  <c r="H16"/>
  <c r="I16"/>
  <c r="J16"/>
  <c r="K16"/>
  <c r="L16"/>
  <c r="F61"/>
  <c r="G61"/>
  <c r="H61"/>
  <c r="I61"/>
  <c r="J61"/>
  <c r="K61"/>
  <c r="E61"/>
  <c r="F35"/>
  <c r="G35"/>
  <c r="E35"/>
  <c r="E33" s="1"/>
  <c r="L36"/>
  <c r="E44"/>
  <c r="E39" s="1"/>
  <c r="F33"/>
  <c r="G33"/>
  <c r="H33"/>
  <c r="F70"/>
  <c r="G70"/>
  <c r="H70"/>
  <c r="I70"/>
  <c r="J70"/>
  <c r="K70"/>
  <c r="E70"/>
  <c r="L34"/>
  <c r="L72"/>
  <c r="L71"/>
  <c r="G66"/>
  <c r="F66"/>
  <c r="E66"/>
  <c r="L60"/>
  <c r="L61"/>
  <c r="L65"/>
  <c r="F63"/>
  <c r="F59" s="1"/>
  <c r="G63"/>
  <c r="G59" s="1"/>
  <c r="H59"/>
  <c r="I63"/>
  <c r="I59" s="1"/>
  <c r="J63"/>
  <c r="J59" s="1"/>
  <c r="K63"/>
  <c r="K59" s="1"/>
  <c r="E63"/>
  <c r="F53"/>
  <c r="G53"/>
  <c r="E53"/>
  <c r="L52"/>
  <c r="L53"/>
  <c r="L54"/>
  <c r="L55"/>
  <c r="L58"/>
  <c r="F56"/>
  <c r="E56"/>
  <c r="I50"/>
  <c r="I49"/>
  <c r="H50"/>
  <c r="H49"/>
  <c r="L48"/>
  <c r="L49"/>
  <c r="L50"/>
  <c r="F47"/>
  <c r="G47"/>
  <c r="H47"/>
  <c r="I47"/>
  <c r="J47"/>
  <c r="K47"/>
  <c r="E47"/>
  <c r="L46"/>
  <c r="F44"/>
  <c r="G44"/>
  <c r="H44"/>
  <c r="H39" s="1"/>
  <c r="I44"/>
  <c r="I39" s="1"/>
  <c r="J44"/>
  <c r="J39" s="1"/>
  <c r="K44"/>
  <c r="K39" s="1"/>
  <c r="L45"/>
  <c r="L32"/>
  <c r="E30"/>
  <c r="L22"/>
  <c r="F21"/>
  <c r="G21"/>
  <c r="E21"/>
  <c r="L18"/>
  <c r="F8"/>
  <c r="G8"/>
  <c r="H8"/>
  <c r="I8"/>
  <c r="E8"/>
  <c r="E24"/>
  <c r="F19"/>
  <c r="G19"/>
  <c r="H19"/>
  <c r="I19"/>
  <c r="J19"/>
  <c r="K19"/>
  <c r="E19"/>
  <c r="F10"/>
  <c r="L7"/>
  <c r="L11"/>
  <c r="L19"/>
  <c r="L20"/>
  <c r="L21"/>
  <c r="L23"/>
  <c r="L25"/>
  <c r="L40"/>
  <c r="L41"/>
  <c r="L67"/>
  <c r="L68"/>
  <c r="J26" l="1"/>
  <c r="K27"/>
  <c r="K26" s="1"/>
  <c r="E51"/>
  <c r="E9"/>
  <c r="E59"/>
  <c r="G39"/>
  <c r="F39"/>
  <c r="I33"/>
  <c r="J8"/>
  <c r="F51"/>
  <c r="G56"/>
  <c r="G51" s="1"/>
  <c r="L63"/>
  <c r="L64"/>
  <c r="L47"/>
  <c r="L26" l="1"/>
  <c r="L59"/>
  <c r="J33"/>
  <c r="H56"/>
  <c r="H51" s="1"/>
  <c r="L39"/>
  <c r="L44"/>
  <c r="F30"/>
  <c r="F9" s="1"/>
  <c r="L12"/>
  <c r="K33" l="1"/>
  <c r="L35"/>
  <c r="K8"/>
  <c r="L8" s="1"/>
  <c r="L38"/>
  <c r="L33"/>
  <c r="L73"/>
  <c r="L70"/>
  <c r="I56"/>
  <c r="I51" s="1"/>
  <c r="F24"/>
  <c r="F6" s="1"/>
  <c r="G30"/>
  <c r="G9" s="1"/>
  <c r="G10"/>
  <c r="E10"/>
  <c r="E6" s="1"/>
  <c r="G24" l="1"/>
  <c r="G6" s="1"/>
  <c r="L69"/>
  <c r="J56"/>
  <c r="J51" s="1"/>
  <c r="H30"/>
  <c r="H9" s="1"/>
  <c r="H10"/>
  <c r="H24" l="1"/>
  <c r="H6" s="1"/>
  <c r="L66"/>
  <c r="K56"/>
  <c r="K51" s="1"/>
  <c r="L51" s="1"/>
  <c r="L57"/>
  <c r="L56"/>
  <c r="I30"/>
  <c r="I9" s="1"/>
  <c r="I10"/>
  <c r="I24" l="1"/>
  <c r="I6" s="1"/>
  <c r="K30"/>
  <c r="K24" s="1"/>
  <c r="J30"/>
  <c r="J24" s="1"/>
  <c r="L31"/>
  <c r="J10"/>
  <c r="J6" s="1"/>
  <c r="K9"/>
  <c r="L17"/>
  <c r="J9" l="1"/>
  <c r="L9"/>
  <c r="L30"/>
  <c r="L24"/>
  <c r="K10"/>
  <c r="K6" l="1"/>
  <c r="L6" s="1"/>
  <c r="L10"/>
</calcChain>
</file>

<file path=xl/sharedStrings.xml><?xml version="1.0" encoding="utf-8"?>
<sst xmlns="http://schemas.openxmlformats.org/spreadsheetml/2006/main" count="122" uniqueCount="57">
  <si>
    <t>№ п/п</t>
  </si>
  <si>
    <t>Статус</t>
  </si>
  <si>
    <t>2014 год</t>
  </si>
  <si>
    <t>2015 год</t>
  </si>
  <si>
    <t>2016 год</t>
  </si>
  <si>
    <t>2017 год</t>
  </si>
  <si>
    <t>2019 год</t>
  </si>
  <si>
    <t>2020 год</t>
  </si>
  <si>
    <t>Итого</t>
  </si>
  <si>
    <t>2</t>
  </si>
  <si>
    <t>3</t>
  </si>
  <si>
    <t>4</t>
  </si>
  <si>
    <t>5</t>
  </si>
  <si>
    <t>Источники финансирования</t>
  </si>
  <si>
    <t>Оценка расходов (тыс. рублей)</t>
  </si>
  <si>
    <t>2018 год</t>
  </si>
  <si>
    <t>всего</t>
  </si>
  <si>
    <t>федеральный бюджет</t>
  </si>
  <si>
    <t>областной бюджет</t>
  </si>
  <si>
    <t>муниципальный бюджет</t>
  </si>
  <si>
    <t xml:space="preserve">Отдельное мероприятие </t>
  </si>
  <si>
    <t>"Развитие системы дошкольного образования"</t>
  </si>
  <si>
    <t>"Реализация государственного стандарта общего образования"</t>
  </si>
  <si>
    <t>"Развитие системы дополнительного образования детей, выявление и поддержка одаренных детей "</t>
  </si>
  <si>
    <t>Муниципальная программа</t>
  </si>
  <si>
    <t>"Организация предоставления общедоступного и бесплатного дошкольного, начального общего, среднего общего образования по основным общеобразовательным программам"</t>
  </si>
  <si>
    <t>"Обеспечение создания условий для реализации муниципальной программы"</t>
  </si>
  <si>
    <t>"Организация отдыха детей в каникулярное время"</t>
  </si>
  <si>
    <t>Приложение № 5
к Муниципальной программе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</si>
  <si>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</si>
  <si>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"Субвенция местным бюджетам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</si>
  <si>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оплату труда</t>
  </si>
  <si>
    <t>Прочие расходы</t>
  </si>
  <si>
    <t>"Капитальный ремонт МКОУ СОШ №2 г.Омутнинск, МКОУ СОШ №2 с УИОП п.Восточный, МКОУ СОШ №4 п.Песковка"</t>
  </si>
  <si>
    <t>"Субвенция местным бюджетам из областного бюджета по назначению и выплате ежемесячных денежных выплат на детей-сирот, оставшихся без попечения родителей"</t>
  </si>
  <si>
    <t>"Субвенция местным бюджетам из областного бюджета по осуществлению деятельности по опеке и попечительству"</t>
  </si>
  <si>
    <t>1</t>
  </si>
  <si>
    <t>6</t>
  </si>
  <si>
    <t>7</t>
  </si>
  <si>
    <t>8</t>
  </si>
  <si>
    <t>9</t>
  </si>
  <si>
    <t>10</t>
  </si>
  <si>
    <t>11</t>
  </si>
  <si>
    <t>"Льготное питание 1-4 классов в сельских школах"</t>
  </si>
  <si>
    <t>"Выполнение предписаний надзорных органов"</t>
  </si>
  <si>
    <t>"Субсидия на повышение заработной платы педагогических работников дополнительного образования"</t>
  </si>
  <si>
    <t>"Субсидия на питание 1-4 классов в сельских школах"</t>
  </si>
  <si>
    <t>"Питание по адаптированным программам в коррекционной школе"</t>
  </si>
  <si>
    <t>"Субсидия на выравнивание по налогу на имущество"</t>
  </si>
  <si>
    <t>Наименование муниципальной программы,  отдельного мероприятия</t>
  </si>
  <si>
    <t>"Субвенция на выполнение гос полномочий по выплате специалистам, проживающих в сельских населенных пунктах и полчуающих компенсацию расходов на оплату жилого помещения и коммунальных услуг в виде ежемесячной денежной выплаты"</t>
  </si>
  <si>
    <t>"Субвенция на выполнение гос полномочий по возмещению расходов, связанных с предоставление руководителям, пед работникам, работающим и проживающим в сельских населенных пунктах, пгт, меры социальной поддержки"</t>
  </si>
  <si>
    <t>"Субвенция местным бюджетам из областного бюджета на выполнение отдельных государственных полномочий по начислению и выплате компенсации платы, взымаемой с родителей (законных представителей) за присмотр и уход за детьми в образовательных учреждениях, реализующих образовательную программу дошкольного образования"</t>
  </si>
  <si>
    <t>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организациях"</t>
  </si>
  <si>
    <t xml:space="preserve">«Развитие образования Омутнинского района Кировской области» 
на 2014 – 2020 годы
</t>
  </si>
  <si>
    <t>"Осуществление деятельности по опеке и попечительству"</t>
  </si>
  <si>
    <t>"Повышение безопасности дорожного движения"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</si>
</sst>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_);_(* \(#,##0.0\);_(* &quot;-&quot;??_);_(@_)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2" xfId="0" applyFont="1" applyBorder="1" applyAlignment="1">
      <alignment vertical="top" wrapText="1"/>
    </xf>
    <xf numFmtId="164" fontId="2" fillId="0" borderId="2" xfId="1" applyNumberFormat="1" applyFont="1" applyBorder="1" applyAlignment="1">
      <alignment vertical="top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1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164" fontId="2" fillId="2" borderId="2" xfId="1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1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view="pageBreakPreview" topLeftCell="E64" zoomScaleSheetLayoutView="100" workbookViewId="0">
      <selection activeCell="J10" sqref="J10"/>
    </sheetView>
  </sheetViews>
  <sheetFormatPr defaultRowHeight="15"/>
  <cols>
    <col min="1" max="1" width="3.5703125" customWidth="1"/>
    <col min="2" max="2" width="13.7109375" customWidth="1"/>
    <col min="3" max="3" width="16.85546875" customWidth="1"/>
    <col min="4" max="4" width="25.28515625" customWidth="1"/>
    <col min="5" max="12" width="13.5703125" customWidth="1"/>
  </cols>
  <sheetData>
    <row r="1" spans="1:12" ht="26.25" customHeight="1">
      <c r="A1" s="7"/>
      <c r="B1" s="8"/>
      <c r="C1" s="8"/>
      <c r="D1" s="8"/>
      <c r="E1" s="8"/>
      <c r="F1" s="8"/>
      <c r="G1" s="8"/>
      <c r="H1" s="8"/>
      <c r="I1" s="8"/>
      <c r="J1" s="8"/>
      <c r="K1" s="29" t="s">
        <v>28</v>
      </c>
      <c r="L1" s="29"/>
    </row>
    <row r="2" spans="1:12" ht="11.25" customHeight="1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0.5" customHeight="1">
      <c r="A3" s="7"/>
      <c r="B3" s="9"/>
      <c r="C3" s="3"/>
      <c r="D3" s="3"/>
      <c r="E3" s="3"/>
      <c r="F3" s="3"/>
      <c r="G3" s="8"/>
      <c r="H3" s="8"/>
      <c r="I3" s="8"/>
      <c r="J3" s="8"/>
      <c r="K3" s="8"/>
      <c r="L3" s="10"/>
    </row>
    <row r="4" spans="1:12">
      <c r="A4" s="32" t="s">
        <v>0</v>
      </c>
      <c r="B4" s="33" t="s">
        <v>1</v>
      </c>
      <c r="C4" s="35" t="s">
        <v>49</v>
      </c>
      <c r="D4" s="35" t="s">
        <v>13</v>
      </c>
      <c r="E4" s="35" t="s">
        <v>14</v>
      </c>
      <c r="F4" s="35"/>
      <c r="G4" s="35"/>
      <c r="H4" s="35"/>
      <c r="I4" s="35"/>
      <c r="J4" s="35"/>
      <c r="K4" s="35"/>
      <c r="L4" s="35"/>
    </row>
    <row r="5" spans="1:12" ht="54.75" customHeight="1">
      <c r="A5" s="32"/>
      <c r="B5" s="34"/>
      <c r="C5" s="35"/>
      <c r="D5" s="35"/>
      <c r="E5" s="4" t="s">
        <v>2</v>
      </c>
      <c r="F5" s="4" t="s">
        <v>3</v>
      </c>
      <c r="G5" s="4" t="s">
        <v>4</v>
      </c>
      <c r="H5" s="5" t="s">
        <v>5</v>
      </c>
      <c r="I5" s="5" t="s">
        <v>15</v>
      </c>
      <c r="J5" s="5" t="s">
        <v>6</v>
      </c>
      <c r="K5" s="5" t="s">
        <v>7</v>
      </c>
      <c r="L5" s="6" t="s">
        <v>8</v>
      </c>
    </row>
    <row r="6" spans="1:12">
      <c r="A6" s="36"/>
      <c r="B6" s="22" t="s">
        <v>24</v>
      </c>
      <c r="C6" s="24" t="s">
        <v>54</v>
      </c>
      <c r="D6" s="1" t="s">
        <v>16</v>
      </c>
      <c r="E6" s="11">
        <f>E10+E19+E24+E33+E39+E47+E51+E59+E66+E70+E74</f>
        <v>318757.2</v>
      </c>
      <c r="F6" s="11">
        <f t="shared" ref="F6:I6" si="0">F10+F19+F24+F33+F39+F47+F51+F59+F66+F70+F74</f>
        <v>333653.7</v>
      </c>
      <c r="G6" s="11">
        <f t="shared" si="0"/>
        <v>337500.5</v>
      </c>
      <c r="H6" s="11">
        <f t="shared" si="0"/>
        <v>202194.80000000002</v>
      </c>
      <c r="I6" s="11">
        <f t="shared" si="0"/>
        <v>212194.80000000002</v>
      </c>
      <c r="J6" s="11">
        <f>J10+J19+J24+J33+J39+J47+J51+J59+J66+J70</f>
        <v>192194.80000000002</v>
      </c>
      <c r="K6" s="11">
        <f>K10+K19+K24+K33+K39+K47+K51+K59+K66+K70</f>
        <v>192194.80000000002</v>
      </c>
      <c r="L6" s="11">
        <f>SUM(E6:K6)</f>
        <v>1788690.6</v>
      </c>
    </row>
    <row r="7" spans="1:12">
      <c r="A7" s="37"/>
      <c r="B7" s="23"/>
      <c r="C7" s="25"/>
      <c r="D7" s="1" t="s">
        <v>17</v>
      </c>
      <c r="E7" s="11"/>
      <c r="F7" s="11"/>
      <c r="G7" s="11"/>
      <c r="H7" s="11"/>
      <c r="I7" s="11"/>
      <c r="J7" s="11"/>
      <c r="K7" s="11"/>
      <c r="L7" s="11">
        <f t="shared" ref="L7:L66" si="1">SUM(E7:K7)</f>
        <v>0</v>
      </c>
    </row>
    <row r="8" spans="1:12" ht="22.5" customHeight="1">
      <c r="A8" s="37"/>
      <c r="B8" s="23"/>
      <c r="C8" s="25"/>
      <c r="D8" s="1" t="s">
        <v>18</v>
      </c>
      <c r="E8" s="11">
        <f t="shared" ref="E8:K8" si="2">E12+E21+E26+E49+E53+E61+E68+E35</f>
        <v>219286.7</v>
      </c>
      <c r="F8" s="11">
        <f t="shared" si="2"/>
        <v>236687.6</v>
      </c>
      <c r="G8" s="11">
        <f t="shared" si="2"/>
        <v>239888.1</v>
      </c>
      <c r="H8" s="11">
        <f t="shared" si="2"/>
        <v>100022.79999999999</v>
      </c>
      <c r="I8" s="11">
        <f t="shared" si="2"/>
        <v>108022.79999999999</v>
      </c>
      <c r="J8" s="11">
        <f t="shared" si="2"/>
        <v>92022.799999999988</v>
      </c>
      <c r="K8" s="11">
        <f t="shared" si="2"/>
        <v>92022.799999999988</v>
      </c>
      <c r="L8" s="11">
        <f>SUM(E8:K8)</f>
        <v>1087953.6000000001</v>
      </c>
    </row>
    <row r="9" spans="1:12" ht="33.75" customHeight="1">
      <c r="A9" s="37"/>
      <c r="B9" s="23"/>
      <c r="C9" s="25"/>
      <c r="D9" s="1" t="s">
        <v>19</v>
      </c>
      <c r="E9" s="11">
        <f>E16+E23+E30+E38+E44+E50+E56+E63+E69+E73+E77</f>
        <v>99092.800000000003</v>
      </c>
      <c r="F9" s="11">
        <f t="shared" ref="F9:I9" si="3">F16+F23+F30+F38+F44+F50+F56+F63+F69+F73+F77</f>
        <v>96588.4</v>
      </c>
      <c r="G9" s="11">
        <f t="shared" si="3"/>
        <v>97234.700000000012</v>
      </c>
      <c r="H9" s="11">
        <f t="shared" si="3"/>
        <v>99106.700000000012</v>
      </c>
      <c r="I9" s="11">
        <f t="shared" si="3"/>
        <v>101106.70000000001</v>
      </c>
      <c r="J9" s="11">
        <f>J16+J23+J30+J38+J44+J50+J56+J63+J69+J73</f>
        <v>97106.700000000012</v>
      </c>
      <c r="K9" s="11">
        <f>K16+K23+K30+K38+K44+K50+K56+K63+K69+K73</f>
        <v>97106.700000000012</v>
      </c>
      <c r="L9" s="11">
        <f t="shared" si="1"/>
        <v>687342.7</v>
      </c>
    </row>
    <row r="10" spans="1:12">
      <c r="A10" s="20" t="s">
        <v>36</v>
      </c>
      <c r="B10" s="22" t="s">
        <v>20</v>
      </c>
      <c r="C10" s="24" t="s">
        <v>21</v>
      </c>
      <c r="D10" s="1" t="s">
        <v>16</v>
      </c>
      <c r="E10" s="2">
        <f t="shared" ref="E10:K10" si="4">E11+E16+E12</f>
        <v>107811.4</v>
      </c>
      <c r="F10" s="2">
        <f t="shared" si="4"/>
        <v>111640.4</v>
      </c>
      <c r="G10" s="2">
        <f t="shared" si="4"/>
        <v>111872.7</v>
      </c>
      <c r="H10" s="2">
        <f t="shared" si="4"/>
        <v>111872.7</v>
      </c>
      <c r="I10" s="2">
        <f t="shared" si="4"/>
        <v>111872.7</v>
      </c>
      <c r="J10" s="2">
        <f t="shared" si="4"/>
        <v>111872.7</v>
      </c>
      <c r="K10" s="2">
        <f t="shared" si="4"/>
        <v>111872.7</v>
      </c>
      <c r="L10" s="11">
        <f t="shared" si="1"/>
        <v>778815.29999999993</v>
      </c>
    </row>
    <row r="11" spans="1:12">
      <c r="A11" s="21"/>
      <c r="B11" s="23"/>
      <c r="C11" s="25"/>
      <c r="D11" s="1" t="s">
        <v>17</v>
      </c>
      <c r="E11" s="2"/>
      <c r="F11" s="2"/>
      <c r="G11" s="2"/>
      <c r="H11" s="2"/>
      <c r="I11" s="2"/>
      <c r="J11" s="2"/>
      <c r="K11" s="2"/>
      <c r="L11" s="11">
        <f t="shared" si="1"/>
        <v>0</v>
      </c>
    </row>
    <row r="12" spans="1:12">
      <c r="A12" s="21"/>
      <c r="B12" s="23"/>
      <c r="C12" s="25"/>
      <c r="D12" s="1" t="s">
        <v>18</v>
      </c>
      <c r="E12" s="2">
        <f>E13+E14+E15</f>
        <v>62067.199999999997</v>
      </c>
      <c r="F12" s="2">
        <f t="shared" ref="F12:G12" si="5">F13+F14+F15</f>
        <v>66108.899999999994</v>
      </c>
      <c r="G12" s="2">
        <f t="shared" si="5"/>
        <v>66534.899999999994</v>
      </c>
      <c r="H12" s="2">
        <f>G12</f>
        <v>66534.899999999994</v>
      </c>
      <c r="I12" s="2">
        <f t="shared" ref="I12:K12" si="6">H12</f>
        <v>66534.899999999994</v>
      </c>
      <c r="J12" s="2">
        <f t="shared" si="6"/>
        <v>66534.899999999994</v>
      </c>
      <c r="K12" s="2">
        <f t="shared" si="6"/>
        <v>66534.899999999994</v>
      </c>
      <c r="L12" s="11">
        <f>SUM(E12:K12)</f>
        <v>460850.6</v>
      </c>
    </row>
    <row r="13" spans="1:12" ht="135" customHeight="1">
      <c r="A13" s="21"/>
      <c r="B13" s="23"/>
      <c r="C13" s="25"/>
      <c r="D13" s="14" t="s">
        <v>30</v>
      </c>
      <c r="E13" s="2">
        <v>54206</v>
      </c>
      <c r="F13" s="2">
        <v>57845.7</v>
      </c>
      <c r="G13" s="2">
        <v>57845.7</v>
      </c>
      <c r="H13" s="2">
        <f>G13</f>
        <v>57845.7</v>
      </c>
      <c r="I13" s="2">
        <f t="shared" ref="I13:K13" si="7">H13</f>
        <v>57845.7</v>
      </c>
      <c r="J13" s="2">
        <f t="shared" si="7"/>
        <v>57845.7</v>
      </c>
      <c r="K13" s="2">
        <f t="shared" si="7"/>
        <v>57845.7</v>
      </c>
      <c r="L13" s="11">
        <f t="shared" ref="L13:L15" si="8">SUM(E13:K13)</f>
        <v>401280.2</v>
      </c>
    </row>
    <row r="14" spans="1:12" ht="35.25" customHeight="1">
      <c r="A14" s="21"/>
      <c r="B14" s="23"/>
      <c r="C14" s="25"/>
      <c r="D14" s="14" t="s">
        <v>48</v>
      </c>
      <c r="E14" s="2">
        <v>1171.2</v>
      </c>
      <c r="F14" s="2">
        <v>1171.2</v>
      </c>
      <c r="G14" s="2">
        <v>1171.2</v>
      </c>
      <c r="H14" s="2">
        <f>G14</f>
        <v>1171.2</v>
      </c>
      <c r="I14" s="2">
        <f t="shared" ref="I14:K14" si="9">H14</f>
        <v>1171.2</v>
      </c>
      <c r="J14" s="2">
        <f t="shared" si="9"/>
        <v>1171.2</v>
      </c>
      <c r="K14" s="2">
        <f t="shared" si="9"/>
        <v>1171.2</v>
      </c>
      <c r="L14" s="11">
        <f t="shared" si="8"/>
        <v>8198.4</v>
      </c>
    </row>
    <row r="15" spans="1:12" ht="185.25" customHeight="1">
      <c r="A15" s="21"/>
      <c r="B15" s="23"/>
      <c r="C15" s="25"/>
      <c r="D15" s="14" t="s">
        <v>52</v>
      </c>
      <c r="E15" s="2">
        <v>6690</v>
      </c>
      <c r="F15" s="2">
        <v>7092</v>
      </c>
      <c r="G15" s="2">
        <v>7518</v>
      </c>
      <c r="H15" s="2">
        <f>G15</f>
        <v>7518</v>
      </c>
      <c r="I15" s="2">
        <f t="shared" ref="I15:K15" si="10">H15</f>
        <v>7518</v>
      </c>
      <c r="J15" s="2">
        <f t="shared" si="10"/>
        <v>7518</v>
      </c>
      <c r="K15" s="2">
        <f t="shared" si="10"/>
        <v>7518</v>
      </c>
      <c r="L15" s="11">
        <f t="shared" si="8"/>
        <v>51372</v>
      </c>
    </row>
    <row r="16" spans="1:12">
      <c r="A16" s="21"/>
      <c r="B16" s="23"/>
      <c r="C16" s="25"/>
      <c r="D16" s="1" t="s">
        <v>19</v>
      </c>
      <c r="E16" s="2">
        <f>E17+E18</f>
        <v>45744.2</v>
      </c>
      <c r="F16" s="2">
        <f t="shared" ref="F16:K16" si="11">F17+F18</f>
        <v>45531.5</v>
      </c>
      <c r="G16" s="2">
        <f t="shared" si="11"/>
        <v>45337.8</v>
      </c>
      <c r="H16" s="2">
        <f t="shared" si="11"/>
        <v>45337.8</v>
      </c>
      <c r="I16" s="2">
        <f t="shared" si="11"/>
        <v>45337.8</v>
      </c>
      <c r="J16" s="2">
        <f t="shared" si="11"/>
        <v>45337.8</v>
      </c>
      <c r="K16" s="2">
        <f t="shared" si="11"/>
        <v>45337.8</v>
      </c>
      <c r="L16" s="11">
        <f t="shared" si="1"/>
        <v>317964.69999999995</v>
      </c>
    </row>
    <row r="17" spans="1:12">
      <c r="A17" s="12"/>
      <c r="B17" s="13"/>
      <c r="C17" s="15"/>
      <c r="D17" s="14" t="s">
        <v>31</v>
      </c>
      <c r="E17" s="2">
        <v>31059.8</v>
      </c>
      <c r="F17" s="2">
        <v>30600.1</v>
      </c>
      <c r="G17" s="2">
        <v>29437.3</v>
      </c>
      <c r="H17" s="2">
        <f>G17</f>
        <v>29437.3</v>
      </c>
      <c r="I17" s="2">
        <f t="shared" ref="I17:K18" si="12">H17</f>
        <v>29437.3</v>
      </c>
      <c r="J17" s="2">
        <f t="shared" si="12"/>
        <v>29437.3</v>
      </c>
      <c r="K17" s="2">
        <f t="shared" si="12"/>
        <v>29437.3</v>
      </c>
      <c r="L17" s="11">
        <f t="shared" si="1"/>
        <v>208846.39999999997</v>
      </c>
    </row>
    <row r="18" spans="1:12">
      <c r="A18" s="12"/>
      <c r="B18" s="13"/>
      <c r="C18" s="15"/>
      <c r="D18" s="14" t="s">
        <v>32</v>
      </c>
      <c r="E18" s="2">
        <v>14684.4</v>
      </c>
      <c r="F18" s="2">
        <v>14931.4</v>
      </c>
      <c r="G18" s="2">
        <v>15900.5</v>
      </c>
      <c r="H18" s="2">
        <f>G18</f>
        <v>15900.5</v>
      </c>
      <c r="I18" s="2">
        <f t="shared" si="12"/>
        <v>15900.5</v>
      </c>
      <c r="J18" s="2">
        <f t="shared" si="12"/>
        <v>15900.5</v>
      </c>
      <c r="K18" s="2">
        <f t="shared" si="12"/>
        <v>15900.5</v>
      </c>
      <c r="L18" s="11">
        <f t="shared" si="1"/>
        <v>109118.3</v>
      </c>
    </row>
    <row r="19" spans="1:12">
      <c r="A19" s="17" t="s">
        <v>9</v>
      </c>
      <c r="B19" s="18" t="s">
        <v>20</v>
      </c>
      <c r="C19" s="24" t="s">
        <v>22</v>
      </c>
      <c r="D19" s="1" t="s">
        <v>16</v>
      </c>
      <c r="E19" s="2">
        <f>E20+E21+E23</f>
        <v>130991</v>
      </c>
      <c r="F19" s="2">
        <f t="shared" ref="F19:K19" si="13">F20+F21+F23</f>
        <v>142067</v>
      </c>
      <c r="G19" s="2">
        <f t="shared" si="13"/>
        <v>143098</v>
      </c>
      <c r="H19" s="2">
        <f t="shared" si="13"/>
        <v>0</v>
      </c>
      <c r="I19" s="2">
        <f t="shared" si="13"/>
        <v>0</v>
      </c>
      <c r="J19" s="2">
        <f t="shared" si="13"/>
        <v>0</v>
      </c>
      <c r="K19" s="2">
        <f t="shared" si="13"/>
        <v>0</v>
      </c>
      <c r="L19" s="11">
        <f t="shared" si="1"/>
        <v>416156</v>
      </c>
    </row>
    <row r="20" spans="1:12">
      <c r="A20" s="17"/>
      <c r="B20" s="18"/>
      <c r="C20" s="25"/>
      <c r="D20" s="1" t="s">
        <v>17</v>
      </c>
      <c r="E20" s="2"/>
      <c r="F20" s="2"/>
      <c r="G20" s="2"/>
      <c r="H20" s="2"/>
      <c r="I20" s="2"/>
      <c r="J20" s="2"/>
      <c r="K20" s="2"/>
      <c r="L20" s="11">
        <f t="shared" si="1"/>
        <v>0</v>
      </c>
    </row>
    <row r="21" spans="1:12">
      <c r="A21" s="17"/>
      <c r="B21" s="18"/>
      <c r="C21" s="25"/>
      <c r="D21" s="1" t="s">
        <v>18</v>
      </c>
      <c r="E21" s="2">
        <f>E22</f>
        <v>130991</v>
      </c>
      <c r="F21" s="2">
        <f t="shared" ref="F21:G21" si="14">F22</f>
        <v>142067</v>
      </c>
      <c r="G21" s="2">
        <f t="shared" si="14"/>
        <v>143098</v>
      </c>
      <c r="H21" s="2"/>
      <c r="I21" s="2"/>
      <c r="J21" s="2"/>
      <c r="K21" s="2"/>
      <c r="L21" s="11">
        <f t="shared" si="1"/>
        <v>416156</v>
      </c>
    </row>
    <row r="22" spans="1:12" ht="143.25" customHeight="1">
      <c r="A22" s="17"/>
      <c r="B22" s="18"/>
      <c r="C22" s="25"/>
      <c r="D22" s="14" t="s">
        <v>53</v>
      </c>
      <c r="E22" s="2">
        <v>130991</v>
      </c>
      <c r="F22" s="2">
        <v>142067</v>
      </c>
      <c r="G22" s="2">
        <v>143098</v>
      </c>
      <c r="H22" s="2"/>
      <c r="I22" s="2"/>
      <c r="J22" s="2"/>
      <c r="K22" s="2"/>
      <c r="L22" s="11">
        <f t="shared" si="1"/>
        <v>416156</v>
      </c>
    </row>
    <row r="23" spans="1:12">
      <c r="A23" s="17"/>
      <c r="B23" s="18"/>
      <c r="C23" s="28"/>
      <c r="D23" s="1" t="s">
        <v>19</v>
      </c>
      <c r="E23" s="2"/>
      <c r="F23" s="2"/>
      <c r="G23" s="2"/>
      <c r="H23" s="2"/>
      <c r="I23" s="2"/>
      <c r="J23" s="2"/>
      <c r="K23" s="2"/>
      <c r="L23" s="11">
        <f t="shared" si="1"/>
        <v>0</v>
      </c>
    </row>
    <row r="24" spans="1:12" ht="25.5" customHeight="1">
      <c r="A24" s="20" t="s">
        <v>10</v>
      </c>
      <c r="B24" s="22" t="s">
        <v>20</v>
      </c>
      <c r="C24" s="24" t="s">
        <v>25</v>
      </c>
      <c r="D24" s="1" t="s">
        <v>16</v>
      </c>
      <c r="E24" s="2">
        <f>E25+E26+E30</f>
        <v>40269.599999999999</v>
      </c>
      <c r="F24" s="2">
        <f t="shared" ref="F24:K24" si="15">F25+F26+F30</f>
        <v>42627</v>
      </c>
      <c r="G24" s="2">
        <f t="shared" si="15"/>
        <v>45169.5</v>
      </c>
      <c r="H24" s="2">
        <f t="shared" si="15"/>
        <v>45169.5</v>
      </c>
      <c r="I24" s="2">
        <f t="shared" si="15"/>
        <v>45169.5</v>
      </c>
      <c r="J24" s="2">
        <f t="shared" si="15"/>
        <v>45169.5</v>
      </c>
      <c r="K24" s="2">
        <f t="shared" si="15"/>
        <v>45169.5</v>
      </c>
      <c r="L24" s="11">
        <f t="shared" si="1"/>
        <v>308744.09999999998</v>
      </c>
    </row>
    <row r="25" spans="1:12" ht="36" customHeight="1">
      <c r="A25" s="21"/>
      <c r="B25" s="23"/>
      <c r="C25" s="25"/>
      <c r="D25" s="1" t="s">
        <v>17</v>
      </c>
      <c r="E25" s="2"/>
      <c r="F25" s="2"/>
      <c r="G25" s="2"/>
      <c r="H25" s="2"/>
      <c r="I25" s="2"/>
      <c r="J25" s="2"/>
      <c r="K25" s="2"/>
      <c r="L25" s="11">
        <f t="shared" si="1"/>
        <v>0</v>
      </c>
    </row>
    <row r="26" spans="1:12" ht="19.5" customHeight="1">
      <c r="A26" s="21"/>
      <c r="B26" s="23"/>
      <c r="C26" s="25"/>
      <c r="D26" s="1" t="s">
        <v>18</v>
      </c>
      <c r="E26" s="2">
        <f>E27+E28+E29</f>
        <v>10296.900000000001</v>
      </c>
      <c r="F26" s="2">
        <f t="shared" ref="F26:K26" si="16">F27+F28+F29</f>
        <v>11256.5</v>
      </c>
      <c r="G26" s="2">
        <f t="shared" si="16"/>
        <v>12330.5</v>
      </c>
      <c r="H26" s="2">
        <f t="shared" si="16"/>
        <v>12330.5</v>
      </c>
      <c r="I26" s="2">
        <f t="shared" si="16"/>
        <v>12330.5</v>
      </c>
      <c r="J26" s="2">
        <f t="shared" si="16"/>
        <v>12330.5</v>
      </c>
      <c r="K26" s="2">
        <f t="shared" si="16"/>
        <v>12330.5</v>
      </c>
      <c r="L26" s="11">
        <f>SUM(E26:K26)</f>
        <v>83205.899999999994</v>
      </c>
    </row>
    <row r="27" spans="1:12" ht="30" customHeight="1">
      <c r="A27" s="21"/>
      <c r="B27" s="23"/>
      <c r="C27" s="25"/>
      <c r="D27" s="14" t="s">
        <v>48</v>
      </c>
      <c r="E27" s="2">
        <v>2276.5</v>
      </c>
      <c r="F27" s="2">
        <v>2276.5</v>
      </c>
      <c r="G27" s="2">
        <v>2276.5</v>
      </c>
      <c r="H27" s="2">
        <f>G27</f>
        <v>2276.5</v>
      </c>
      <c r="I27" s="2">
        <f t="shared" ref="I27:K27" si="17">H27</f>
        <v>2276.5</v>
      </c>
      <c r="J27" s="2">
        <f t="shared" si="17"/>
        <v>2276.5</v>
      </c>
      <c r="K27" s="2">
        <f t="shared" si="17"/>
        <v>2276.5</v>
      </c>
      <c r="L27" s="11">
        <f t="shared" ref="L27:L29" si="18">SUM(E27:K27)</f>
        <v>15935.5</v>
      </c>
    </row>
    <row r="28" spans="1:12" ht="127.5" customHeight="1">
      <c r="A28" s="21"/>
      <c r="B28" s="23"/>
      <c r="C28" s="25"/>
      <c r="D28" s="14" t="s">
        <v>50</v>
      </c>
      <c r="E28" s="2">
        <v>42.8</v>
      </c>
      <c r="F28" s="2">
        <v>45</v>
      </c>
      <c r="G28" s="2">
        <v>48</v>
      </c>
      <c r="H28" s="2">
        <f>G28</f>
        <v>48</v>
      </c>
      <c r="I28" s="2">
        <f t="shared" ref="I28:K28" si="19">H28</f>
        <v>48</v>
      </c>
      <c r="J28" s="2">
        <f t="shared" si="19"/>
        <v>48</v>
      </c>
      <c r="K28" s="2">
        <f t="shared" si="19"/>
        <v>48</v>
      </c>
      <c r="L28" s="11">
        <f t="shared" si="18"/>
        <v>327.8</v>
      </c>
    </row>
    <row r="29" spans="1:12" ht="131.25" customHeight="1">
      <c r="A29" s="21"/>
      <c r="B29" s="23"/>
      <c r="C29" s="25"/>
      <c r="D29" s="14" t="s">
        <v>51</v>
      </c>
      <c r="E29" s="2">
        <v>7977.6</v>
      </c>
      <c r="F29" s="2">
        <v>8935</v>
      </c>
      <c r="G29" s="2">
        <v>10006</v>
      </c>
      <c r="H29" s="2">
        <f>G29</f>
        <v>10006</v>
      </c>
      <c r="I29" s="2">
        <f t="shared" ref="I29:K29" si="20">H29</f>
        <v>10006</v>
      </c>
      <c r="J29" s="2">
        <f t="shared" si="20"/>
        <v>10006</v>
      </c>
      <c r="K29" s="2">
        <f t="shared" si="20"/>
        <v>10006</v>
      </c>
      <c r="L29" s="11">
        <f t="shared" si="18"/>
        <v>66942.600000000006</v>
      </c>
    </row>
    <row r="30" spans="1:12" ht="33" customHeight="1">
      <c r="A30" s="21"/>
      <c r="B30" s="23"/>
      <c r="C30" s="25"/>
      <c r="D30" s="1" t="s">
        <v>19</v>
      </c>
      <c r="E30" s="2">
        <f>E32+E31</f>
        <v>29972.699999999997</v>
      </c>
      <c r="F30" s="2">
        <f t="shared" ref="F30:K30" si="21">F32+F31</f>
        <v>31370.5</v>
      </c>
      <c r="G30" s="2">
        <f t="shared" si="21"/>
        <v>32839</v>
      </c>
      <c r="H30" s="2">
        <f t="shared" si="21"/>
        <v>32839</v>
      </c>
      <c r="I30" s="2">
        <f t="shared" si="21"/>
        <v>32839</v>
      </c>
      <c r="J30" s="2">
        <f t="shared" si="21"/>
        <v>32839</v>
      </c>
      <c r="K30" s="2">
        <f t="shared" si="21"/>
        <v>32839</v>
      </c>
      <c r="L30" s="11">
        <f t="shared" si="1"/>
        <v>225538.2</v>
      </c>
    </row>
    <row r="31" spans="1:12" ht="15.75" customHeight="1">
      <c r="A31" s="12"/>
      <c r="B31" s="13"/>
      <c r="C31" s="25"/>
      <c r="D31" s="14" t="s">
        <v>31</v>
      </c>
      <c r="E31" s="2">
        <v>4888.8999999999996</v>
      </c>
      <c r="F31" s="2">
        <v>4816.5</v>
      </c>
      <c r="G31" s="2">
        <v>4633.3999999999996</v>
      </c>
      <c r="H31" s="2">
        <f>G31</f>
        <v>4633.3999999999996</v>
      </c>
      <c r="I31" s="2">
        <f t="shared" ref="I31:K31" si="22">H31</f>
        <v>4633.3999999999996</v>
      </c>
      <c r="J31" s="2">
        <f t="shared" si="22"/>
        <v>4633.3999999999996</v>
      </c>
      <c r="K31" s="2">
        <f t="shared" si="22"/>
        <v>4633.3999999999996</v>
      </c>
      <c r="L31" s="11">
        <f t="shared" si="1"/>
        <v>32872.400000000001</v>
      </c>
    </row>
    <row r="32" spans="1:12" ht="16.5" customHeight="1">
      <c r="A32" s="12"/>
      <c r="B32" s="13"/>
      <c r="C32" s="28"/>
      <c r="D32" s="14" t="s">
        <v>32</v>
      </c>
      <c r="E32" s="2">
        <v>25083.8</v>
      </c>
      <c r="F32" s="2">
        <v>26554</v>
      </c>
      <c r="G32" s="2">
        <v>28205.599999999999</v>
      </c>
      <c r="H32" s="2">
        <f>G32</f>
        <v>28205.599999999999</v>
      </c>
      <c r="I32" s="2">
        <f t="shared" ref="I32:K32" si="23">H32</f>
        <v>28205.599999999999</v>
      </c>
      <c r="J32" s="2">
        <f t="shared" si="23"/>
        <v>28205.599999999999</v>
      </c>
      <c r="K32" s="2">
        <f t="shared" si="23"/>
        <v>28205.599999999999</v>
      </c>
      <c r="L32" s="11">
        <f t="shared" si="1"/>
        <v>192665.80000000002</v>
      </c>
    </row>
    <row r="33" spans="1:12" ht="16.5" customHeight="1">
      <c r="A33" s="17" t="s">
        <v>11</v>
      </c>
      <c r="B33" s="18" t="s">
        <v>20</v>
      </c>
      <c r="C33" s="19" t="s">
        <v>43</v>
      </c>
      <c r="D33" s="1" t="s">
        <v>16</v>
      </c>
      <c r="E33" s="2">
        <f>E34+E35+E38</f>
        <v>2598.1999999999998</v>
      </c>
      <c r="F33" s="2">
        <f t="shared" ref="F33:K33" si="24">F34+F35+F38</f>
        <v>2207.6999999999998</v>
      </c>
      <c r="G33" s="2">
        <f t="shared" si="24"/>
        <v>2207.6999999999998</v>
      </c>
      <c r="H33" s="2">
        <f t="shared" si="24"/>
        <v>0</v>
      </c>
      <c r="I33" s="2">
        <f t="shared" si="24"/>
        <v>0</v>
      </c>
      <c r="J33" s="2">
        <f t="shared" si="24"/>
        <v>0</v>
      </c>
      <c r="K33" s="2">
        <f t="shared" si="24"/>
        <v>0</v>
      </c>
      <c r="L33" s="11">
        <f t="shared" ref="L33" si="25">SUM(E33:K33)</f>
        <v>7013.5999999999995</v>
      </c>
    </row>
    <row r="34" spans="1:12" ht="16.5" customHeight="1">
      <c r="A34" s="17"/>
      <c r="B34" s="18"/>
      <c r="C34" s="19"/>
      <c r="D34" s="1" t="s">
        <v>17</v>
      </c>
      <c r="E34" s="2"/>
      <c r="F34" s="2"/>
      <c r="G34" s="2"/>
      <c r="H34" s="2"/>
      <c r="I34" s="2"/>
      <c r="J34" s="2"/>
      <c r="K34" s="2"/>
      <c r="L34" s="11">
        <f t="shared" ref="L34:L38" si="26">SUM(E34:K34)</f>
        <v>0</v>
      </c>
    </row>
    <row r="35" spans="1:12" ht="17.25" customHeight="1">
      <c r="A35" s="17"/>
      <c r="B35" s="18"/>
      <c r="C35" s="19"/>
      <c r="D35" s="1" t="s">
        <v>18</v>
      </c>
      <c r="E35" s="2">
        <f>E36+E37</f>
        <v>2207.6999999999998</v>
      </c>
      <c r="F35" s="2">
        <f t="shared" ref="F35:G35" si="27">F36+F37</f>
        <v>2207.6999999999998</v>
      </c>
      <c r="G35" s="2">
        <f t="shared" si="27"/>
        <v>2207.6999999999998</v>
      </c>
      <c r="H35" s="2"/>
      <c r="I35" s="2"/>
      <c r="J35" s="2"/>
      <c r="K35" s="2"/>
      <c r="L35" s="11">
        <f t="shared" si="26"/>
        <v>6623.0999999999995</v>
      </c>
    </row>
    <row r="36" spans="1:12" ht="28.5" customHeight="1">
      <c r="A36" s="17"/>
      <c r="B36" s="18"/>
      <c r="C36" s="19"/>
      <c r="D36" s="14" t="s">
        <v>46</v>
      </c>
      <c r="E36" s="2">
        <v>303.7</v>
      </c>
      <c r="F36" s="2">
        <v>303.7</v>
      </c>
      <c r="G36" s="2">
        <v>303.7</v>
      </c>
      <c r="H36" s="2"/>
      <c r="I36" s="2"/>
      <c r="J36" s="2"/>
      <c r="K36" s="2"/>
      <c r="L36" s="11">
        <f t="shared" si="26"/>
        <v>911.09999999999991</v>
      </c>
    </row>
    <row r="37" spans="1:12" ht="55.5" customHeight="1">
      <c r="A37" s="17"/>
      <c r="B37" s="18"/>
      <c r="C37" s="19"/>
      <c r="D37" s="14" t="s">
        <v>47</v>
      </c>
      <c r="E37" s="2">
        <v>1904</v>
      </c>
      <c r="F37" s="2">
        <v>1904</v>
      </c>
      <c r="G37" s="2">
        <v>1904</v>
      </c>
      <c r="H37" s="2"/>
      <c r="I37" s="2"/>
      <c r="J37" s="2"/>
      <c r="K37" s="2"/>
      <c r="L37" s="11"/>
    </row>
    <row r="38" spans="1:12" ht="16.5" customHeight="1">
      <c r="A38" s="20"/>
      <c r="B38" s="22"/>
      <c r="C38" s="19"/>
      <c r="D38" s="1" t="s">
        <v>19</v>
      </c>
      <c r="E38" s="2">
        <v>390.5</v>
      </c>
      <c r="F38" s="2"/>
      <c r="G38" s="2"/>
      <c r="H38" s="2"/>
      <c r="I38" s="2"/>
      <c r="J38" s="2"/>
      <c r="K38" s="2"/>
      <c r="L38" s="11">
        <f t="shared" si="26"/>
        <v>390.5</v>
      </c>
    </row>
    <row r="39" spans="1:12" ht="15" customHeight="1">
      <c r="A39" s="20" t="s">
        <v>12</v>
      </c>
      <c r="B39" s="22" t="s">
        <v>20</v>
      </c>
      <c r="C39" s="19" t="s">
        <v>23</v>
      </c>
      <c r="D39" s="1" t="s">
        <v>16</v>
      </c>
      <c r="E39" s="2">
        <f>E40+E41+E44</f>
        <v>10305.000000000002</v>
      </c>
      <c r="F39" s="2">
        <f t="shared" ref="F39:K39" si="28">F40+F41+F44</f>
        <v>9778.6</v>
      </c>
      <c r="G39" s="2">
        <f t="shared" si="28"/>
        <v>9470.8000000000011</v>
      </c>
      <c r="H39" s="2">
        <f t="shared" si="28"/>
        <v>9470.8000000000011</v>
      </c>
      <c r="I39" s="2">
        <f t="shared" si="28"/>
        <v>9470.8000000000011</v>
      </c>
      <c r="J39" s="2">
        <f t="shared" si="28"/>
        <v>9470.8000000000011</v>
      </c>
      <c r="K39" s="2">
        <f t="shared" si="28"/>
        <v>9470.8000000000011</v>
      </c>
      <c r="L39" s="11">
        <f t="shared" si="1"/>
        <v>67437.600000000006</v>
      </c>
    </row>
    <row r="40" spans="1:12">
      <c r="A40" s="21"/>
      <c r="B40" s="23"/>
      <c r="C40" s="19"/>
      <c r="D40" s="1" t="s">
        <v>17</v>
      </c>
      <c r="E40" s="2"/>
      <c r="F40" s="2"/>
      <c r="G40" s="2"/>
      <c r="H40" s="2"/>
      <c r="I40" s="2"/>
      <c r="J40" s="2"/>
      <c r="K40" s="2"/>
      <c r="L40" s="11">
        <f t="shared" si="1"/>
        <v>0</v>
      </c>
    </row>
    <row r="41" spans="1:12">
      <c r="A41" s="21"/>
      <c r="B41" s="23"/>
      <c r="C41" s="19"/>
      <c r="D41" s="1" t="s">
        <v>18</v>
      </c>
      <c r="E41" s="2">
        <f>E42+E43</f>
        <v>377.7</v>
      </c>
      <c r="F41" s="2">
        <f t="shared" ref="F41:G41" si="29">F42+F43</f>
        <v>377.7</v>
      </c>
      <c r="G41" s="2">
        <f t="shared" si="29"/>
        <v>377.7</v>
      </c>
      <c r="H41" s="2">
        <f>G41</f>
        <v>377.7</v>
      </c>
      <c r="I41" s="2">
        <f t="shared" ref="I41:K41" si="30">H41</f>
        <v>377.7</v>
      </c>
      <c r="J41" s="2">
        <f t="shared" si="30"/>
        <v>377.7</v>
      </c>
      <c r="K41" s="2">
        <f t="shared" si="30"/>
        <v>377.7</v>
      </c>
      <c r="L41" s="11">
        <f t="shared" si="1"/>
        <v>2643.8999999999996</v>
      </c>
    </row>
    <row r="42" spans="1:12" ht="71.25" customHeight="1">
      <c r="A42" s="21"/>
      <c r="B42" s="23"/>
      <c r="C42" s="19"/>
      <c r="D42" s="14" t="s">
        <v>45</v>
      </c>
      <c r="E42" s="2">
        <v>359.2</v>
      </c>
      <c r="F42" s="2">
        <v>359.2</v>
      </c>
      <c r="G42" s="2">
        <v>359.2</v>
      </c>
      <c r="H42" s="2">
        <f>G42</f>
        <v>359.2</v>
      </c>
      <c r="I42" s="2">
        <f t="shared" ref="I42:K42" si="31">H42</f>
        <v>359.2</v>
      </c>
      <c r="J42" s="2">
        <f t="shared" si="31"/>
        <v>359.2</v>
      </c>
      <c r="K42" s="2">
        <f t="shared" si="31"/>
        <v>359.2</v>
      </c>
      <c r="L42" s="11">
        <f t="shared" si="1"/>
        <v>2514.3999999999996</v>
      </c>
    </row>
    <row r="43" spans="1:12" ht="30.75" customHeight="1">
      <c r="A43" s="21"/>
      <c r="B43" s="23"/>
      <c r="C43" s="19"/>
      <c r="D43" s="14" t="s">
        <v>48</v>
      </c>
      <c r="E43" s="2">
        <v>18.5</v>
      </c>
      <c r="F43" s="2">
        <v>18.5</v>
      </c>
      <c r="G43" s="2">
        <v>18.5</v>
      </c>
      <c r="H43" s="2">
        <f>G43</f>
        <v>18.5</v>
      </c>
      <c r="I43" s="2">
        <f t="shared" ref="I43:K43" si="32">H43</f>
        <v>18.5</v>
      </c>
      <c r="J43" s="2">
        <f t="shared" si="32"/>
        <v>18.5</v>
      </c>
      <c r="K43" s="2">
        <f t="shared" si="32"/>
        <v>18.5</v>
      </c>
      <c r="L43" s="11">
        <f t="shared" si="1"/>
        <v>129.5</v>
      </c>
    </row>
    <row r="44" spans="1:12">
      <c r="A44" s="21"/>
      <c r="B44" s="23"/>
      <c r="C44" s="19"/>
      <c r="D44" s="1" t="s">
        <v>19</v>
      </c>
      <c r="E44" s="2">
        <f>E45+E46</f>
        <v>9927.3000000000011</v>
      </c>
      <c r="F44" s="2">
        <f t="shared" ref="F44:K44" si="33">F45+F46</f>
        <v>9400.9</v>
      </c>
      <c r="G44" s="2">
        <f t="shared" si="33"/>
        <v>9093.1</v>
      </c>
      <c r="H44" s="2">
        <f t="shared" si="33"/>
        <v>9093.1</v>
      </c>
      <c r="I44" s="2">
        <f t="shared" si="33"/>
        <v>9093.1</v>
      </c>
      <c r="J44" s="2">
        <f t="shared" si="33"/>
        <v>9093.1</v>
      </c>
      <c r="K44" s="2">
        <f t="shared" si="33"/>
        <v>9093.1</v>
      </c>
      <c r="L44" s="11">
        <f t="shared" si="1"/>
        <v>64793.7</v>
      </c>
    </row>
    <row r="45" spans="1:12">
      <c r="A45" s="21"/>
      <c r="B45" s="23"/>
      <c r="C45" s="19"/>
      <c r="D45" s="14" t="s">
        <v>31</v>
      </c>
      <c r="E45" s="2">
        <v>9041.2000000000007</v>
      </c>
      <c r="F45" s="2">
        <v>8907.4</v>
      </c>
      <c r="G45" s="2">
        <v>8568.9</v>
      </c>
      <c r="H45" s="2">
        <f>G45</f>
        <v>8568.9</v>
      </c>
      <c r="I45" s="2">
        <f t="shared" ref="I45:K45" si="34">H45</f>
        <v>8568.9</v>
      </c>
      <c r="J45" s="2">
        <f t="shared" si="34"/>
        <v>8568.9</v>
      </c>
      <c r="K45" s="2">
        <f t="shared" si="34"/>
        <v>8568.9</v>
      </c>
      <c r="L45" s="11">
        <f t="shared" si="1"/>
        <v>60793.100000000006</v>
      </c>
    </row>
    <row r="46" spans="1:12">
      <c r="A46" s="27"/>
      <c r="B46" s="26"/>
      <c r="C46" s="19"/>
      <c r="D46" s="14" t="s">
        <v>32</v>
      </c>
      <c r="E46" s="2">
        <v>886.1</v>
      </c>
      <c r="F46" s="2">
        <v>493.5</v>
      </c>
      <c r="G46" s="2">
        <v>524.20000000000005</v>
      </c>
      <c r="H46" s="2">
        <f>G46</f>
        <v>524.20000000000005</v>
      </c>
      <c r="I46" s="2">
        <f t="shared" ref="I46:K46" si="35">H46</f>
        <v>524.20000000000005</v>
      </c>
      <c r="J46" s="2">
        <f t="shared" si="35"/>
        <v>524.20000000000005</v>
      </c>
      <c r="K46" s="2">
        <f t="shared" si="35"/>
        <v>524.20000000000005</v>
      </c>
      <c r="L46" s="11">
        <f t="shared" si="1"/>
        <v>4000.5999999999995</v>
      </c>
    </row>
    <row r="47" spans="1:12" ht="26.25" customHeight="1">
      <c r="A47" s="21" t="s">
        <v>37</v>
      </c>
      <c r="B47" s="22" t="s">
        <v>20</v>
      </c>
      <c r="C47" s="24" t="s">
        <v>33</v>
      </c>
      <c r="D47" s="1" t="s">
        <v>16</v>
      </c>
      <c r="E47" s="2">
        <f>E48+E49+E50</f>
        <v>0</v>
      </c>
      <c r="F47" s="2">
        <f t="shared" ref="F47:K47" si="36">F48+F49+F50</f>
        <v>0</v>
      </c>
      <c r="G47" s="2">
        <f t="shared" si="36"/>
        <v>0</v>
      </c>
      <c r="H47" s="2">
        <f t="shared" si="36"/>
        <v>10000</v>
      </c>
      <c r="I47" s="2">
        <f t="shared" si="36"/>
        <v>20000</v>
      </c>
      <c r="J47" s="2">
        <f t="shared" si="36"/>
        <v>0</v>
      </c>
      <c r="K47" s="2">
        <f t="shared" si="36"/>
        <v>0</v>
      </c>
      <c r="L47" s="11">
        <f t="shared" si="1"/>
        <v>30000</v>
      </c>
    </row>
    <row r="48" spans="1:12" ht="33.75" customHeight="1">
      <c r="A48" s="21"/>
      <c r="B48" s="23"/>
      <c r="C48" s="25"/>
      <c r="D48" s="1" t="s">
        <v>17</v>
      </c>
      <c r="E48" s="2"/>
      <c r="F48" s="2"/>
      <c r="G48" s="2"/>
      <c r="H48" s="2"/>
      <c r="I48" s="2"/>
      <c r="J48" s="2"/>
      <c r="K48" s="2"/>
      <c r="L48" s="11">
        <f t="shared" si="1"/>
        <v>0</v>
      </c>
    </row>
    <row r="49" spans="1:12" ht="24.75" customHeight="1">
      <c r="A49" s="21"/>
      <c r="B49" s="23"/>
      <c r="C49" s="25"/>
      <c r="D49" s="1" t="s">
        <v>18</v>
      </c>
      <c r="E49" s="2"/>
      <c r="F49" s="2"/>
      <c r="G49" s="2"/>
      <c r="H49" s="2">
        <f>8000000/1000</f>
        <v>8000</v>
      </c>
      <c r="I49" s="2">
        <f>16000000/1000</f>
        <v>16000</v>
      </c>
      <c r="J49" s="2"/>
      <c r="K49" s="2"/>
      <c r="L49" s="11">
        <f t="shared" si="1"/>
        <v>24000</v>
      </c>
    </row>
    <row r="50" spans="1:12" ht="31.5" customHeight="1">
      <c r="A50" s="21"/>
      <c r="B50" s="26"/>
      <c r="C50" s="25"/>
      <c r="D50" s="1" t="s">
        <v>19</v>
      </c>
      <c r="E50" s="2"/>
      <c r="F50" s="2"/>
      <c r="G50" s="2"/>
      <c r="H50" s="2">
        <f>2000000/1000</f>
        <v>2000</v>
      </c>
      <c r="I50" s="2">
        <f>4000000/1000</f>
        <v>4000</v>
      </c>
      <c r="J50" s="2"/>
      <c r="K50" s="2"/>
      <c r="L50" s="11">
        <f t="shared" si="1"/>
        <v>6000</v>
      </c>
    </row>
    <row r="51" spans="1:12" ht="20.25" customHeight="1">
      <c r="A51" s="20" t="s">
        <v>38</v>
      </c>
      <c r="B51" s="22" t="s">
        <v>20</v>
      </c>
      <c r="C51" s="24" t="s">
        <v>55</v>
      </c>
      <c r="D51" s="1" t="s">
        <v>16</v>
      </c>
      <c r="E51" s="11">
        <f>E52+E53+E56</f>
        <v>11797.7</v>
      </c>
      <c r="F51" s="11">
        <f t="shared" ref="F51:K51" si="37">F52+F53+F56</f>
        <v>12558</v>
      </c>
      <c r="G51" s="11">
        <f t="shared" si="37"/>
        <v>13107</v>
      </c>
      <c r="H51" s="11">
        <f t="shared" si="37"/>
        <v>13107</v>
      </c>
      <c r="I51" s="11">
        <f t="shared" si="37"/>
        <v>13107</v>
      </c>
      <c r="J51" s="11">
        <f t="shared" si="37"/>
        <v>13107</v>
      </c>
      <c r="K51" s="11">
        <f t="shared" si="37"/>
        <v>13107</v>
      </c>
      <c r="L51" s="11">
        <f t="shared" si="1"/>
        <v>89890.7</v>
      </c>
    </row>
    <row r="52" spans="1:12" ht="21.75" customHeight="1">
      <c r="A52" s="21"/>
      <c r="B52" s="23"/>
      <c r="C52" s="25"/>
      <c r="D52" s="1" t="s">
        <v>17</v>
      </c>
      <c r="E52" s="11"/>
      <c r="F52" s="11"/>
      <c r="G52" s="11"/>
      <c r="H52" s="11"/>
      <c r="I52" s="11"/>
      <c r="J52" s="11"/>
      <c r="K52" s="11"/>
      <c r="L52" s="11">
        <f t="shared" si="1"/>
        <v>0</v>
      </c>
    </row>
    <row r="53" spans="1:12" ht="23.25" customHeight="1">
      <c r="A53" s="21"/>
      <c r="B53" s="23"/>
      <c r="C53" s="25"/>
      <c r="D53" s="1" t="s">
        <v>18</v>
      </c>
      <c r="E53" s="11">
        <f>E54+E55</f>
        <v>11797.7</v>
      </c>
      <c r="F53" s="11">
        <f t="shared" ref="F53:K53" si="38">F54+F55</f>
        <v>12558</v>
      </c>
      <c r="G53" s="11">
        <f t="shared" si="38"/>
        <v>13107</v>
      </c>
      <c r="H53" s="11">
        <f t="shared" si="38"/>
        <v>13107</v>
      </c>
      <c r="I53" s="11">
        <f t="shared" si="38"/>
        <v>13107</v>
      </c>
      <c r="J53" s="11">
        <f t="shared" si="38"/>
        <v>13107</v>
      </c>
      <c r="K53" s="11">
        <f t="shared" si="38"/>
        <v>13107</v>
      </c>
      <c r="L53" s="11">
        <f t="shared" si="1"/>
        <v>89890.7</v>
      </c>
    </row>
    <row r="54" spans="1:12" ht="92.25" customHeight="1">
      <c r="A54" s="21"/>
      <c r="B54" s="23"/>
      <c r="C54" s="25"/>
      <c r="D54" s="14" t="s">
        <v>34</v>
      </c>
      <c r="E54" s="11">
        <v>10302</v>
      </c>
      <c r="F54" s="11">
        <v>10976</v>
      </c>
      <c r="G54" s="11">
        <v>11525</v>
      </c>
      <c r="H54" s="11">
        <f>G54</f>
        <v>11525</v>
      </c>
      <c r="I54" s="11">
        <f t="shared" ref="I54:K54" si="39">H54</f>
        <v>11525</v>
      </c>
      <c r="J54" s="11">
        <f t="shared" si="39"/>
        <v>11525</v>
      </c>
      <c r="K54" s="11">
        <f t="shared" si="39"/>
        <v>11525</v>
      </c>
      <c r="L54" s="11">
        <f t="shared" si="1"/>
        <v>78903</v>
      </c>
    </row>
    <row r="55" spans="1:12" ht="79.5" customHeight="1">
      <c r="A55" s="21"/>
      <c r="B55" s="23"/>
      <c r="C55" s="25"/>
      <c r="D55" s="14" t="s">
        <v>35</v>
      </c>
      <c r="E55" s="11">
        <v>1495.7</v>
      </c>
      <c r="F55" s="11">
        <v>1582</v>
      </c>
      <c r="G55" s="11">
        <v>1582</v>
      </c>
      <c r="H55" s="11">
        <f>G55</f>
        <v>1582</v>
      </c>
      <c r="I55" s="11">
        <f t="shared" ref="I55:K55" si="40">H55</f>
        <v>1582</v>
      </c>
      <c r="J55" s="11">
        <f t="shared" si="40"/>
        <v>1582</v>
      </c>
      <c r="K55" s="11">
        <f t="shared" si="40"/>
        <v>1582</v>
      </c>
      <c r="L55" s="11">
        <f t="shared" si="1"/>
        <v>10987.7</v>
      </c>
    </row>
    <row r="56" spans="1:12" ht="20.25" customHeight="1">
      <c r="A56" s="21"/>
      <c r="B56" s="23"/>
      <c r="C56" s="25"/>
      <c r="D56" s="1" t="s">
        <v>19</v>
      </c>
      <c r="E56" s="11">
        <f>E57+E58</f>
        <v>0</v>
      </c>
      <c r="F56" s="11">
        <f t="shared" ref="F56:K56" si="41">F57+F58</f>
        <v>0</v>
      </c>
      <c r="G56" s="11">
        <f t="shared" si="41"/>
        <v>0</v>
      </c>
      <c r="H56" s="11">
        <f t="shared" si="41"/>
        <v>0</v>
      </c>
      <c r="I56" s="11">
        <f t="shared" si="41"/>
        <v>0</v>
      </c>
      <c r="J56" s="11">
        <f t="shared" si="41"/>
        <v>0</v>
      </c>
      <c r="K56" s="11">
        <f t="shared" si="41"/>
        <v>0</v>
      </c>
      <c r="L56" s="11">
        <f t="shared" si="1"/>
        <v>0</v>
      </c>
    </row>
    <row r="57" spans="1:12" ht="15.75" customHeight="1">
      <c r="A57" s="12"/>
      <c r="B57" s="13"/>
      <c r="C57" s="15"/>
      <c r="D57" s="14" t="s">
        <v>31</v>
      </c>
      <c r="E57" s="11"/>
      <c r="F57" s="11"/>
      <c r="G57" s="11"/>
      <c r="H57" s="11"/>
      <c r="I57" s="11"/>
      <c r="J57" s="11"/>
      <c r="K57" s="11"/>
      <c r="L57" s="11">
        <f t="shared" si="1"/>
        <v>0</v>
      </c>
    </row>
    <row r="58" spans="1:12" ht="20.25" customHeight="1">
      <c r="A58" s="12"/>
      <c r="B58" s="13"/>
      <c r="C58" s="15"/>
      <c r="D58" s="14" t="s">
        <v>32</v>
      </c>
      <c r="E58" s="11"/>
      <c r="F58" s="11"/>
      <c r="G58" s="11"/>
      <c r="H58" s="11"/>
      <c r="I58" s="11"/>
      <c r="J58" s="11"/>
      <c r="K58" s="11"/>
      <c r="L58" s="11">
        <f t="shared" si="1"/>
        <v>0</v>
      </c>
    </row>
    <row r="59" spans="1:12" ht="20.25" customHeight="1">
      <c r="A59" s="20" t="s">
        <v>39</v>
      </c>
      <c r="B59" s="22" t="s">
        <v>20</v>
      </c>
      <c r="C59" s="24" t="s">
        <v>26</v>
      </c>
      <c r="D59" s="1" t="s">
        <v>16</v>
      </c>
      <c r="E59" s="2">
        <f>E60+E61+E63</f>
        <v>12504.7</v>
      </c>
      <c r="F59" s="2">
        <f t="shared" ref="F59:K59" si="42">F60+F61+F63</f>
        <v>10213.799999999999</v>
      </c>
      <c r="G59" s="2">
        <f t="shared" si="42"/>
        <v>9887.2000000000007</v>
      </c>
      <c r="H59" s="2">
        <f t="shared" si="42"/>
        <v>9887.2000000000007</v>
      </c>
      <c r="I59" s="2">
        <f t="shared" si="42"/>
        <v>9887.2000000000007</v>
      </c>
      <c r="J59" s="2">
        <f t="shared" si="42"/>
        <v>9887.2000000000007</v>
      </c>
      <c r="K59" s="2">
        <f t="shared" si="42"/>
        <v>9887.2000000000007</v>
      </c>
      <c r="L59" s="11">
        <f t="shared" si="1"/>
        <v>72154.5</v>
      </c>
    </row>
    <row r="60" spans="1:12">
      <c r="A60" s="21"/>
      <c r="B60" s="23"/>
      <c r="C60" s="25"/>
      <c r="D60" s="1" t="s">
        <v>17</v>
      </c>
      <c r="E60" s="2"/>
      <c r="F60" s="2"/>
      <c r="G60" s="2"/>
      <c r="H60" s="2"/>
      <c r="I60" s="2"/>
      <c r="J60" s="2"/>
      <c r="K60" s="2"/>
      <c r="L60" s="11">
        <f t="shared" si="1"/>
        <v>0</v>
      </c>
    </row>
    <row r="61" spans="1:12">
      <c r="A61" s="21"/>
      <c r="B61" s="23"/>
      <c r="C61" s="25"/>
      <c r="D61" s="1" t="s">
        <v>18</v>
      </c>
      <c r="E61" s="2">
        <f>E62</f>
        <v>50.4</v>
      </c>
      <c r="F61" s="2">
        <f t="shared" ref="F61:K61" si="43">F62</f>
        <v>50.4</v>
      </c>
      <c r="G61" s="2">
        <f t="shared" si="43"/>
        <v>50.4</v>
      </c>
      <c r="H61" s="2">
        <f t="shared" si="43"/>
        <v>50.4</v>
      </c>
      <c r="I61" s="2">
        <f t="shared" si="43"/>
        <v>50.4</v>
      </c>
      <c r="J61" s="2">
        <f t="shared" si="43"/>
        <v>50.4</v>
      </c>
      <c r="K61" s="2">
        <f t="shared" si="43"/>
        <v>50.4</v>
      </c>
      <c r="L61" s="11">
        <f t="shared" si="1"/>
        <v>352.79999999999995</v>
      </c>
    </row>
    <row r="62" spans="1:12" ht="30.75" customHeight="1">
      <c r="A62" s="21"/>
      <c r="B62" s="23"/>
      <c r="C62" s="25"/>
      <c r="D62" s="14" t="s">
        <v>48</v>
      </c>
      <c r="E62" s="2">
        <v>50.4</v>
      </c>
      <c r="F62" s="2">
        <v>50.4</v>
      </c>
      <c r="G62" s="2">
        <v>50.4</v>
      </c>
      <c r="H62" s="2">
        <f>G62</f>
        <v>50.4</v>
      </c>
      <c r="I62" s="2">
        <f t="shared" ref="I62:K62" si="44">H62</f>
        <v>50.4</v>
      </c>
      <c r="J62" s="2">
        <f t="shared" si="44"/>
        <v>50.4</v>
      </c>
      <c r="K62" s="2">
        <f t="shared" si="44"/>
        <v>50.4</v>
      </c>
      <c r="L62" s="11"/>
    </row>
    <row r="63" spans="1:12">
      <c r="A63" s="21"/>
      <c r="B63" s="23"/>
      <c r="C63" s="25"/>
      <c r="D63" s="1" t="s">
        <v>19</v>
      </c>
      <c r="E63" s="2">
        <f>E64+E65</f>
        <v>12454.300000000001</v>
      </c>
      <c r="F63" s="2">
        <f t="shared" ref="F63:K63" si="45">F64+F65</f>
        <v>10163.4</v>
      </c>
      <c r="G63" s="2">
        <f t="shared" si="45"/>
        <v>9836.8000000000011</v>
      </c>
      <c r="H63" s="2">
        <f>H64+H65</f>
        <v>9836.8000000000011</v>
      </c>
      <c r="I63" s="2">
        <f t="shared" si="45"/>
        <v>9836.8000000000011</v>
      </c>
      <c r="J63" s="2">
        <f t="shared" si="45"/>
        <v>9836.8000000000011</v>
      </c>
      <c r="K63" s="2">
        <f t="shared" si="45"/>
        <v>9836.8000000000011</v>
      </c>
      <c r="L63" s="11">
        <f t="shared" si="1"/>
        <v>71801.700000000012</v>
      </c>
    </row>
    <row r="64" spans="1:12" ht="15" customHeight="1">
      <c r="A64" s="12"/>
      <c r="B64" s="13"/>
      <c r="C64" s="15"/>
      <c r="D64" s="14" t="s">
        <v>31</v>
      </c>
      <c r="E64" s="2">
        <v>9717.7000000000007</v>
      </c>
      <c r="F64" s="2">
        <v>9573.9</v>
      </c>
      <c r="G64" s="2">
        <v>9210.1</v>
      </c>
      <c r="H64" s="2">
        <f>G64</f>
        <v>9210.1</v>
      </c>
      <c r="I64" s="2">
        <f t="shared" ref="I64:K64" si="46">H64</f>
        <v>9210.1</v>
      </c>
      <c r="J64" s="2">
        <f t="shared" si="46"/>
        <v>9210.1</v>
      </c>
      <c r="K64" s="2">
        <f t="shared" si="46"/>
        <v>9210.1</v>
      </c>
      <c r="L64" s="11">
        <f t="shared" si="1"/>
        <v>65342.099999999991</v>
      </c>
    </row>
    <row r="65" spans="1:12">
      <c r="A65" s="12"/>
      <c r="B65" s="13"/>
      <c r="C65" s="15"/>
      <c r="D65" s="14" t="s">
        <v>32</v>
      </c>
      <c r="E65" s="2">
        <v>2736.6</v>
      </c>
      <c r="F65" s="2">
        <v>589.5</v>
      </c>
      <c r="G65" s="2">
        <v>626.70000000000005</v>
      </c>
      <c r="H65" s="2">
        <f>G65</f>
        <v>626.70000000000005</v>
      </c>
      <c r="I65" s="2">
        <f t="shared" ref="I65:K65" si="47">H65</f>
        <v>626.70000000000005</v>
      </c>
      <c r="J65" s="2">
        <f t="shared" si="47"/>
        <v>626.70000000000005</v>
      </c>
      <c r="K65" s="2">
        <f t="shared" si="47"/>
        <v>626.70000000000005</v>
      </c>
      <c r="L65" s="11">
        <f t="shared" si="1"/>
        <v>6459.5999999999995</v>
      </c>
    </row>
    <row r="66" spans="1:12">
      <c r="A66" s="17" t="s">
        <v>40</v>
      </c>
      <c r="B66" s="18" t="s">
        <v>20</v>
      </c>
      <c r="C66" s="19" t="s">
        <v>27</v>
      </c>
      <c r="D66" s="1" t="s">
        <v>16</v>
      </c>
      <c r="E66" s="2">
        <f>E67+E68+E69</f>
        <v>1969.6</v>
      </c>
      <c r="F66" s="2">
        <f t="shared" ref="F66:G66" si="48">F67+F68+F69</f>
        <v>2561.1999999999998</v>
      </c>
      <c r="G66" s="2">
        <f t="shared" si="48"/>
        <v>2687.6</v>
      </c>
      <c r="H66" s="2">
        <f>G66</f>
        <v>2687.6</v>
      </c>
      <c r="I66" s="2">
        <f t="shared" ref="I66:K66" si="49">H66</f>
        <v>2687.6</v>
      </c>
      <c r="J66" s="2">
        <f t="shared" si="49"/>
        <v>2687.6</v>
      </c>
      <c r="K66" s="2">
        <f t="shared" si="49"/>
        <v>2687.6</v>
      </c>
      <c r="L66" s="11">
        <f t="shared" si="1"/>
        <v>17968.8</v>
      </c>
    </row>
    <row r="67" spans="1:12" ht="24.75" customHeight="1">
      <c r="A67" s="17"/>
      <c r="B67" s="18"/>
      <c r="C67" s="19"/>
      <c r="D67" s="1" t="s">
        <v>17</v>
      </c>
      <c r="E67" s="2"/>
      <c r="F67" s="2"/>
      <c r="G67" s="2"/>
      <c r="H67" s="2"/>
      <c r="I67" s="2"/>
      <c r="J67" s="2"/>
      <c r="K67" s="2"/>
      <c r="L67" s="11">
        <f t="shared" ref="L67:L69" si="50">SUM(E67:K67)</f>
        <v>0</v>
      </c>
    </row>
    <row r="68" spans="1:12" ht="21" customHeight="1">
      <c r="A68" s="17"/>
      <c r="B68" s="18"/>
      <c r="C68" s="19"/>
      <c r="D68" s="1" t="s">
        <v>18</v>
      </c>
      <c r="E68" s="2">
        <v>1875.8</v>
      </c>
      <c r="F68" s="2">
        <v>2439.1</v>
      </c>
      <c r="G68" s="2">
        <v>2559.6</v>
      </c>
      <c r="H68" s="2"/>
      <c r="I68" s="2"/>
      <c r="J68" s="2"/>
      <c r="K68" s="2"/>
      <c r="L68" s="11">
        <f t="shared" si="50"/>
        <v>6874.5</v>
      </c>
    </row>
    <row r="69" spans="1:12" ht="22.5" customHeight="1">
      <c r="A69" s="17"/>
      <c r="B69" s="18"/>
      <c r="C69" s="19"/>
      <c r="D69" s="1" t="s">
        <v>19</v>
      </c>
      <c r="E69" s="2">
        <v>93.8</v>
      </c>
      <c r="F69" s="2">
        <v>122.1</v>
      </c>
      <c r="G69" s="2">
        <v>128</v>
      </c>
      <c r="H69" s="2"/>
      <c r="I69" s="2"/>
      <c r="J69" s="2"/>
      <c r="K69" s="2"/>
      <c r="L69" s="11">
        <f t="shared" si="50"/>
        <v>343.9</v>
      </c>
    </row>
    <row r="70" spans="1:12">
      <c r="A70" s="17" t="s">
        <v>41</v>
      </c>
      <c r="B70" s="18" t="s">
        <v>20</v>
      </c>
      <c r="C70" s="19" t="s">
        <v>44</v>
      </c>
      <c r="D70" s="1" t="s">
        <v>16</v>
      </c>
      <c r="E70" s="2">
        <f t="shared" ref="E70:K70" si="51">E71+E72+E73</f>
        <v>500</v>
      </c>
      <c r="F70" s="2">
        <f t="shared" si="51"/>
        <v>0</v>
      </c>
      <c r="G70" s="2">
        <f t="shared" si="51"/>
        <v>0</v>
      </c>
      <c r="H70" s="2">
        <f t="shared" si="51"/>
        <v>0</v>
      </c>
      <c r="I70" s="2">
        <f t="shared" si="51"/>
        <v>0</v>
      </c>
      <c r="J70" s="2">
        <f t="shared" si="51"/>
        <v>0</v>
      </c>
      <c r="K70" s="2">
        <f t="shared" si="51"/>
        <v>0</v>
      </c>
      <c r="L70" s="11">
        <f t="shared" ref="L70" si="52">SUM(E70:K70)</f>
        <v>500</v>
      </c>
    </row>
    <row r="71" spans="1:12" ht="24.75" customHeight="1">
      <c r="A71" s="17"/>
      <c r="B71" s="18"/>
      <c r="C71" s="19"/>
      <c r="D71" s="1" t="s">
        <v>17</v>
      </c>
      <c r="E71" s="2"/>
      <c r="F71" s="2"/>
      <c r="G71" s="2"/>
      <c r="H71" s="2"/>
      <c r="I71" s="2"/>
      <c r="J71" s="2"/>
      <c r="K71" s="2"/>
      <c r="L71" s="11">
        <f t="shared" ref="L71:L73" si="53">SUM(E71:K71)</f>
        <v>0</v>
      </c>
    </row>
    <row r="72" spans="1:12" ht="25.5" customHeight="1">
      <c r="A72" s="17"/>
      <c r="B72" s="18"/>
      <c r="C72" s="19"/>
      <c r="D72" s="1" t="s">
        <v>18</v>
      </c>
      <c r="E72" s="2"/>
      <c r="F72" s="2"/>
      <c r="G72" s="2"/>
      <c r="H72" s="2"/>
      <c r="I72" s="2"/>
      <c r="J72" s="2"/>
      <c r="K72" s="2"/>
      <c r="L72" s="11">
        <f t="shared" si="53"/>
        <v>0</v>
      </c>
    </row>
    <row r="73" spans="1:12" ht="29.25" customHeight="1">
      <c r="A73" s="17"/>
      <c r="B73" s="18"/>
      <c r="C73" s="19"/>
      <c r="D73" s="1" t="s">
        <v>19</v>
      </c>
      <c r="E73" s="2">
        <v>500</v>
      </c>
      <c r="F73" s="2"/>
      <c r="G73" s="2"/>
      <c r="H73" s="2"/>
      <c r="I73" s="2"/>
      <c r="J73" s="2"/>
      <c r="K73" s="2"/>
      <c r="L73" s="11">
        <f t="shared" si="53"/>
        <v>500</v>
      </c>
    </row>
    <row r="74" spans="1:12" ht="29.25" customHeight="1">
      <c r="A74" s="17" t="s">
        <v>42</v>
      </c>
      <c r="B74" s="18" t="s">
        <v>20</v>
      </c>
      <c r="C74" s="19" t="s">
        <v>56</v>
      </c>
      <c r="D74" s="16" t="s">
        <v>16</v>
      </c>
      <c r="E74" s="2">
        <f t="shared" ref="E74:K74" si="54">E75+E76+E77</f>
        <v>10</v>
      </c>
      <c r="F74" s="2">
        <f t="shared" si="54"/>
        <v>0</v>
      </c>
      <c r="G74" s="2">
        <f t="shared" si="54"/>
        <v>0</v>
      </c>
      <c r="H74" s="2">
        <f t="shared" si="54"/>
        <v>0</v>
      </c>
      <c r="I74" s="2">
        <f t="shared" si="54"/>
        <v>0</v>
      </c>
      <c r="J74" s="2">
        <f t="shared" si="54"/>
        <v>0</v>
      </c>
      <c r="K74" s="2">
        <f t="shared" si="54"/>
        <v>0</v>
      </c>
      <c r="L74" s="11">
        <f t="shared" ref="L74" si="55">SUM(E74:K74)</f>
        <v>10</v>
      </c>
    </row>
    <row r="75" spans="1:12" ht="29.25" customHeight="1">
      <c r="A75" s="17"/>
      <c r="B75" s="18"/>
      <c r="C75" s="19"/>
      <c r="D75" s="16" t="s">
        <v>17</v>
      </c>
      <c r="E75" s="2"/>
      <c r="F75" s="2"/>
      <c r="G75" s="2"/>
      <c r="H75" s="2"/>
      <c r="I75" s="2"/>
      <c r="J75" s="2"/>
      <c r="K75" s="2"/>
      <c r="L75" s="11">
        <f t="shared" ref="L75:L77" si="56">SUM(E75:K75)</f>
        <v>0</v>
      </c>
    </row>
    <row r="76" spans="1:12" ht="29.25" customHeight="1">
      <c r="A76" s="17"/>
      <c r="B76" s="18"/>
      <c r="C76" s="19"/>
      <c r="D76" s="16" t="s">
        <v>18</v>
      </c>
      <c r="E76" s="2"/>
      <c r="F76" s="2"/>
      <c r="G76" s="2"/>
      <c r="H76" s="2"/>
      <c r="I76" s="2"/>
      <c r="J76" s="2"/>
      <c r="K76" s="2"/>
      <c r="L76" s="11">
        <f t="shared" si="56"/>
        <v>0</v>
      </c>
    </row>
    <row r="77" spans="1:12" ht="29.25" customHeight="1">
      <c r="A77" s="17"/>
      <c r="B77" s="18"/>
      <c r="C77" s="19"/>
      <c r="D77" s="16" t="s">
        <v>19</v>
      </c>
      <c r="E77" s="2">
        <v>10</v>
      </c>
      <c r="F77" s="2"/>
      <c r="G77" s="2"/>
      <c r="H77" s="2"/>
      <c r="I77" s="2"/>
      <c r="J77" s="2"/>
      <c r="K77" s="2"/>
      <c r="L77" s="11">
        <f t="shared" si="56"/>
        <v>10</v>
      </c>
    </row>
    <row r="79" spans="1:12" ht="24.75" customHeight="1"/>
    <row r="80" spans="1:12" ht="21" customHeight="1"/>
    <row r="81" spans="1:12" ht="29.25" customHeight="1"/>
    <row r="82" spans="1:12" ht="18.75" customHeight="1">
      <c r="A82" s="7"/>
      <c r="B82" s="3"/>
      <c r="C82" s="3"/>
      <c r="D82" s="3"/>
      <c r="E82" s="8"/>
      <c r="F82" s="8"/>
      <c r="G82" s="8"/>
      <c r="H82" s="8"/>
      <c r="I82" s="8"/>
      <c r="J82" s="8"/>
      <c r="K82" s="8"/>
      <c r="L82" s="10"/>
    </row>
  </sheetData>
  <mergeCells count="43">
    <mergeCell ref="A6:A9"/>
    <mergeCell ref="B6:B9"/>
    <mergeCell ref="C6:C9"/>
    <mergeCell ref="A10:A16"/>
    <mergeCell ref="B10:B16"/>
    <mergeCell ref="C10:C16"/>
    <mergeCell ref="K1:L1"/>
    <mergeCell ref="A2:L2"/>
    <mergeCell ref="A4:A5"/>
    <mergeCell ref="B4:B5"/>
    <mergeCell ref="C4:C5"/>
    <mergeCell ref="D4:D5"/>
    <mergeCell ref="E4:L4"/>
    <mergeCell ref="A19:A23"/>
    <mergeCell ref="B19:B23"/>
    <mergeCell ref="C19:C23"/>
    <mergeCell ref="A24:A30"/>
    <mergeCell ref="B24:B30"/>
    <mergeCell ref="C24:C32"/>
    <mergeCell ref="C39:C46"/>
    <mergeCell ref="A47:A50"/>
    <mergeCell ref="B47:B50"/>
    <mergeCell ref="C47:C50"/>
    <mergeCell ref="A33:A38"/>
    <mergeCell ref="B33:B38"/>
    <mergeCell ref="C33:C38"/>
    <mergeCell ref="B39:B46"/>
    <mergeCell ref="A39:A46"/>
    <mergeCell ref="A51:A56"/>
    <mergeCell ref="B51:B56"/>
    <mergeCell ref="C51:C56"/>
    <mergeCell ref="A66:A69"/>
    <mergeCell ref="B66:B69"/>
    <mergeCell ref="C66:C69"/>
    <mergeCell ref="A59:A63"/>
    <mergeCell ref="B59:B63"/>
    <mergeCell ref="C59:C63"/>
    <mergeCell ref="A74:A77"/>
    <mergeCell ref="B74:B77"/>
    <mergeCell ref="C74:C77"/>
    <mergeCell ref="A70:A73"/>
    <mergeCell ref="B70:B73"/>
    <mergeCell ref="C70:C7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>DOKO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sushentsova</dc:creator>
  <cp:lastModifiedBy>SamLab.ws</cp:lastModifiedBy>
  <cp:lastPrinted>2013-11-12T06:30:05Z</cp:lastPrinted>
  <dcterms:created xsi:type="dcterms:W3CDTF">2013-09-19T09:49:57Z</dcterms:created>
  <dcterms:modified xsi:type="dcterms:W3CDTF">2013-11-15T08:02:09Z</dcterms:modified>
</cp:coreProperties>
</file>