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(1)'!$14:$14</definedName>
    <definedName name="_xlnm.Print_Area" localSheetId="0">'Документ (1)'!$A$1:$I$302</definedName>
  </definedNames>
  <calcPr fullCalcOnLoad="1"/>
</workbook>
</file>

<file path=xl/sharedStrings.xml><?xml version="1.0" encoding="utf-8"?>
<sst xmlns="http://schemas.openxmlformats.org/spreadsheetml/2006/main" count="1268" uniqueCount="306">
  <si>
    <t>ЗАДОЛЖЕННОСТЬ И ПЕРЕРАСЧЕТЫ ПО ОТМЕНЕННЫМ НАЛОГАМ, СБОРАМ И ИНЫМ ОБЯЗАТЕЛЬНЫМ ПЛАТЕЖАМ</t>
  </si>
  <si>
    <t>Налоги на имущество</t>
  </si>
  <si>
    <t>Налог на имущество предприятий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</si>
  <si>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</si>
  <si>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</si>
  <si>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</si>
  <si>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</si>
  <si>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</si>
  <si>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</si>
  <si>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Проценты, полученные от предоставленияот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</si>
  <si>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</si>
  <si>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</si>
  <si>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</si>
  <si>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</si>
  <si>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</si>
  <si>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</si>
  <si>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</si>
  <si>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</si>
  <si>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</si>
  <si>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</si>
  <si>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</si>
  <si>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</si>
  <si>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</si>
  <si>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</si>
  <si>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</si>
  <si>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</si>
  <si>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</si>
  <si>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</si>
  <si>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</si>
  <si>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</si>
  <si>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</si>
  <si>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</si>
  <si>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</si>
  <si>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</si>
  <si>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</si>
  <si>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</si>
  <si>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</si>
  <si>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</si>
  <si>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</si>
  <si>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</si>
  <si>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</si>
  <si>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</si>
  <si>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</si>
  <si>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</si>
  <si>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</si>
  <si>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</si>
  <si>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</si>
  <si>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</si>
  <si>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</si>
  <si>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</si>
  <si>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</si>
  <si>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</si>
  <si>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2020300000</t>
  </si>
  <si>
    <t>2020301500</t>
  </si>
  <si>
    <t>2020301505</t>
  </si>
  <si>
    <t>2020302100</t>
  </si>
  <si>
    <t>2020302105</t>
  </si>
  <si>
    <t>2020302200</t>
  </si>
  <si>
    <t>2020302205</t>
  </si>
  <si>
    <t>2020302400</t>
  </si>
  <si>
    <t>2020302405</t>
  </si>
  <si>
    <t>9200</t>
  </si>
  <si>
    <t>7000</t>
  </si>
  <si>
    <t>3000</t>
  </si>
  <si>
    <t>4100</t>
  </si>
  <si>
    <t>4301</t>
  </si>
  <si>
    <t>________________________________</t>
  </si>
  <si>
    <t>4303</t>
  </si>
  <si>
    <t>2020302600</t>
  </si>
  <si>
    <t>2020302605</t>
  </si>
  <si>
    <t>2020302700</t>
  </si>
  <si>
    <t>2020302705</t>
  </si>
  <si>
    <t>7002</t>
  </si>
  <si>
    <t>7003</t>
  </si>
  <si>
    <t>7004</t>
  </si>
  <si>
    <t>2020302900</t>
  </si>
  <si>
    <t>2020302905</t>
  </si>
  <si>
    <t>2020304000</t>
  </si>
  <si>
    <t>2020304600</t>
  </si>
  <si>
    <t>2020304605</t>
  </si>
  <si>
    <t>2020400000</t>
  </si>
  <si>
    <t>2020401400</t>
  </si>
  <si>
    <t>2020401405</t>
  </si>
  <si>
    <t>2020402505</t>
  </si>
  <si>
    <t>Всего доходов:</t>
  </si>
  <si>
    <t>Документ, учреждение</t>
  </si>
  <si>
    <t>Код дохода</t>
  </si>
  <si>
    <t>#Н/Д</t>
  </si>
  <si>
    <t>000</t>
  </si>
  <si>
    <t>1000000000</t>
  </si>
  <si>
    <t>0000</t>
  </si>
  <si>
    <t>1010000000</t>
  </si>
  <si>
    <t>1010201001</t>
  </si>
  <si>
    <t>182</t>
  </si>
  <si>
    <t>110</t>
  </si>
  <si>
    <t>1010202101</t>
  </si>
  <si>
    <t>1010202201</t>
  </si>
  <si>
    <t>1010204001</t>
  </si>
  <si>
    <t>1050000000</t>
  </si>
  <si>
    <t>1050100000</t>
  </si>
  <si>
    <t>1050101001</t>
  </si>
  <si>
    <t>1050102001</t>
  </si>
  <si>
    <t>1050104002</t>
  </si>
  <si>
    <t>1050200002</t>
  </si>
  <si>
    <t>1050300001</t>
  </si>
  <si>
    <t>1060000000</t>
  </si>
  <si>
    <t>1060201002</t>
  </si>
  <si>
    <t>1080000000</t>
  </si>
  <si>
    <t>1080301001</t>
  </si>
  <si>
    <t>919</t>
  </si>
  <si>
    <t>1090000000</t>
  </si>
  <si>
    <t>1090400000</t>
  </si>
  <si>
    <t>1090401002</t>
  </si>
  <si>
    <t>1090601002</t>
  </si>
  <si>
    <t>1110000000</t>
  </si>
  <si>
    <t>1110100000</t>
  </si>
  <si>
    <t>1110105005</t>
  </si>
  <si>
    <t>120</t>
  </si>
  <si>
    <t>1110300000</t>
  </si>
  <si>
    <t>1110305005</t>
  </si>
  <si>
    <t>912</t>
  </si>
  <si>
    <t>1110500000</t>
  </si>
  <si>
    <t>1110501000</t>
  </si>
  <si>
    <t>1110501010</t>
  </si>
  <si>
    <t>1110503000</t>
  </si>
  <si>
    <t>1110503505</t>
  </si>
  <si>
    <t>1110700000</t>
  </si>
  <si>
    <t>1110701000</t>
  </si>
  <si>
    <t>1110701505</t>
  </si>
  <si>
    <t>1120000000</t>
  </si>
  <si>
    <t>1120100001</t>
  </si>
  <si>
    <t>1130000000</t>
  </si>
  <si>
    <t>130</t>
  </si>
  <si>
    <t>902</t>
  </si>
  <si>
    <t>903</t>
  </si>
  <si>
    <t>1140000000</t>
  </si>
  <si>
    <t>1140200000</t>
  </si>
  <si>
    <t>1140203305</t>
  </si>
  <si>
    <t>410</t>
  </si>
  <si>
    <t>1140600000</t>
  </si>
  <si>
    <t>1140601000</t>
  </si>
  <si>
    <t>1140601410</t>
  </si>
  <si>
    <t>430</t>
  </si>
  <si>
    <t>1160000000</t>
  </si>
  <si>
    <t>1160300000</t>
  </si>
  <si>
    <t>1160301001</t>
  </si>
  <si>
    <t>140</t>
  </si>
  <si>
    <t>1160303001</t>
  </si>
  <si>
    <t>1160600001</t>
  </si>
  <si>
    <t>1169000000</t>
  </si>
  <si>
    <t>1169005005</t>
  </si>
  <si>
    <t>2000000000</t>
  </si>
  <si>
    <t>2020000000</t>
  </si>
  <si>
    <t>2020100000</t>
  </si>
  <si>
    <t>2020100100</t>
  </si>
  <si>
    <t>2020100105</t>
  </si>
  <si>
    <t>151</t>
  </si>
  <si>
    <t>2020200000</t>
  </si>
  <si>
    <t>936</t>
  </si>
  <si>
    <t>2020299900</t>
  </si>
  <si>
    <t>2020299905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</si>
  <si>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</si>
  <si>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ПРИБЫЛЬ, ДОХОДЫ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</si>
  <si>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</si>
  <si>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</si>
  <si>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</si>
  <si>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</si>
  <si>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</si>
  <si>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</si>
  <si>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</si>
  <si>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</si>
  <si>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</si>
  <si>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</si>
  <si>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 по имуществу, не входящему в Единую систему газоснабжения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</si>
  <si>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</si>
  <si>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</si>
  <si>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1010200001</t>
  </si>
  <si>
    <t xml:space="preserve">Налог на доходы физических лиц </t>
  </si>
  <si>
    <t>1060200002</t>
  </si>
  <si>
    <t>Налог на имущество организаций</t>
  </si>
  <si>
    <t>1080300001</t>
  </si>
  <si>
    <t xml:space="preserve">Государственная пошлина по делам, рассматриваемым в судах общей юрисдикции, мировыми судьями </t>
  </si>
  <si>
    <t>1162500001</t>
  </si>
  <si>
    <t>НАЛОГОВЫЕ И НЕНАЛОГОВЫЕ ДОХОДЫ</t>
  </si>
  <si>
    <t>1010202001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</si>
  <si>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</si>
  <si>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2020402500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</si>
  <si>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</si>
  <si>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</si>
  <si>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2020499900</t>
  </si>
  <si>
    <t>2020499905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</si>
  <si>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</si>
  <si>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</si>
  <si>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</si>
  <si>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</si>
  <si>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1050101101</t>
  </si>
  <si>
    <t>1050102101</t>
  </si>
  <si>
    <t>1050104102</t>
  </si>
  <si>
    <t>1050201002</t>
  </si>
  <si>
    <t>1050301001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</si>
  <si>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</si>
  <si>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</si>
  <si>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Налог, взимаемый в виде стоимости патента в связи с применением упрощенной системы налогообложения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</si>
  <si>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</si>
  <si>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</si>
  <si>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2020300705</t>
  </si>
  <si>
    <t>2020300700</t>
  </si>
  <si>
    <t>2020200900</t>
  </si>
  <si>
    <t>2020200905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</si>
  <si>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</si>
  <si>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</si>
  <si>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2020100300</t>
  </si>
  <si>
    <t>2020100305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</si>
  <si>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</si>
  <si>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Субвенции бюджетам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</si>
  <si>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</si>
  <si>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Межбюджетные трансферты.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</si>
  <si>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</si>
  <si>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</si>
  <si>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</si>
  <si>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</si>
  <si>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</si>
  <si>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</si>
  <si>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</si>
  <si>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</si>
  <si>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бюджетных и автономных учреждений)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</si>
  <si>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</si>
  <si>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Субсидии бюджетам муниципальных районов на осуществление капитального ремонта гидротехнических сооружений, находящихся в  муниципальной собственности, и бесхозяйных гидротехнических сооружений</t>
  </si>
  <si>
    <t>Прочие налоги и сборы (по отмененным налогам и сборам субьектов Российской Федерации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</si>
  <si>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</si>
  <si>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</si>
  <si>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048</t>
  </si>
  <si>
    <t xml:space="preserve"> </t>
  </si>
  <si>
    <t>Прочие доходы от компенсации затрат государства</t>
  </si>
  <si>
    <t>954</t>
  </si>
  <si>
    <t>ПРОЧИЕ БЕЗВОЗМЕЗДНЫЕ ПОСТУПЛЕНИЯ</t>
  </si>
  <si>
    <t xml:space="preserve">ВОЗВРАТ ОСТАТКОВ СУБСИДИЙ, СУБВЕНЦИЙ И ИНЫХ МЕЖБЮДЖЕТНЫХ ТРАНСФЕРТОВ, ИМЕЮЩИХ ЦЕЛЕВОЕ НАЗНАЧЕНИЕ, ПРОШЛЫХ ЛЕТ 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</si>
  <si>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</si>
  <si>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</si>
  <si>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Прочие безвозмездные поступления в бюджеты муниципальных районов (добровольные пожертвования от юридических и физических лиц и иные безвозмездные поступления органам местного самоуправления, казенным учреждениям)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</si>
  <si>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</si>
  <si>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</si>
  <si>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 xml:space="preserve">Прогнозируемые объемы поступления налоговых и неналоговых </t>
  </si>
  <si>
    <t>Субсидии бюджетам на обеспечение жильём молодых семей</t>
  </si>
  <si>
    <t>Субсидии бюджетам муниципальных районов на обеспечение жильём молодых семей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</si>
  <si>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</si>
  <si>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321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</si>
  <si>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</si>
  <si>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188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</si>
  <si>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</si>
  <si>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2004-2013 годах на срок от 2 до 10 лет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</si>
  <si>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2004-2013 годах на срок от 2 до 10 лет</t>
  </si>
  <si>
    <t>Субвенции бюджетам муниципальных образований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селскохозяйственных кредитных потребительских кооперативах в 2009-2013 годах на срок до 1 года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</si>
  <si>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селскохозяйственных кредитных потребительских кооперативах в 2009-2013 годах на срок до 1 года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</si>
  <si>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2004-2013 годах на срок от 2 до 10 лет</t>
  </si>
  <si>
    <t>Субвенции бюджетам муниципальных образований 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2005-2013 годах на срок до 8 лет</t>
  </si>
  <si>
    <t>Субвенции бюджетам муниципальных районов 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2005-2013 годах на срок до 8 лет</t>
  </si>
  <si>
    <t xml:space="preserve">   подстатьям классификации доходов бюджета муниципального образования </t>
  </si>
  <si>
    <t xml:space="preserve">доходов по статьям, объёмы безвозмездных поступлений по статьям  и </t>
  </si>
  <si>
    <t xml:space="preserve">                                                                     к решению Омутнинской районной 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</si>
  <si>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</si>
  <si>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 муниципальных районов на софинансирование капитальных вложений в объекты  муниципальной собственности</t>
  </si>
  <si>
    <t>Субвенции бюджетам муниципальных образований на возмещение части затрат сельскохозяйственных товаропроизводителей на уплату страховой премии,начисленной по договору сельскохозяйственного страхования в области растениеводства</t>
  </si>
  <si>
    <t>Субвенции бюджетам муниципальных образований на возмещение части процентной ставки по инвестиционным кредитам 9займам)на развитие животноводства,переработки и развития инфраструктуры и логистического обеспечения рынков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</si>
  <si>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</si>
  <si>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</si>
  <si>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</si>
  <si>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</si>
  <si>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</si>
  <si>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</si>
  <si>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</si>
  <si>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</si>
  <si>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</si>
  <si>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</si>
  <si>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                                               Думы от    12.2013 №  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</si>
  <si>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</si>
  <si>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                                                                                 ( тыс.рублей)</t>
  </si>
  <si>
    <t xml:space="preserve">Прочие безвозмездные поступления в бюджеты муниципальных районов </t>
  </si>
  <si>
    <t>2070502005</t>
  </si>
  <si>
    <t>180</t>
  </si>
  <si>
    <t xml:space="preserve">Поступления от денежных пожертвований,предоставляемых физическими лицами получателям средств бюджетов муниципальных районов </t>
  </si>
  <si>
    <t>Доходы от уплаты акцизов на дизельное топливо,зачисляемые в консолидированные бюджеты субъектов Российской Федерации</t>
  </si>
  <si>
    <t>Доходы от уплаты акцизов на моторные масла для дизельных  и (или) карбюраторных(инжекторных)двигателей ,зачисляемые в консолидированные бюджеты субъектов Российской Федерации</t>
  </si>
  <si>
    <t>Доходы от уплаты акцизов на автомобильный бензин,производимый на территории Российской Федерации  ,зачисляемые в консолидированные бюджеты субъектов Российской Федерации</t>
  </si>
  <si>
    <t>Доходы от уплаты акцизов на прямогонный  бензин,производимый на территории Российской Федерации  ,зачисляемые в консолидированные бюджеты субъектов Российской Федерации</t>
  </si>
  <si>
    <t>Налог,взимаемый в связи с применением патентной системы налогообложения</t>
  </si>
  <si>
    <t xml:space="preserve"> Доходы от оказания платных услуг (работ)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</si>
  <si>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</si>
  <si>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</si>
  <si>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</si>
  <si>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 (межбюджетные субсидии)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</si>
  <si>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</si>
  <si>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</si>
  <si>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плановый период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</si>
  <si>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</si>
  <si>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</si>
  <si>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</si>
  <si>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</si>
  <si>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</si>
  <si>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</si>
  <si>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</si>
  <si>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Омутнинский муниципальный район Кировской области на 2015 год и на 2016 год</t>
  </si>
  <si>
    <t>Государственная пошлина за государственную регистрацию ,а также за совершение прочих юридически значимых действий</t>
  </si>
  <si>
    <t xml:space="preserve">                                     Приложение № 21</t>
  </si>
  <si>
    <t>НАЛОГИ НА ТОВАРЫ(РАБОТЫ,УСЛУГИ),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</si>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</sst>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"/>
    <numFmt numFmtId="172" formatCode="0.00000"/>
    <numFmt numFmtId="173" formatCode="#,##0.000"/>
    <numFmt numFmtId="174" formatCode="#,##0.0000"/>
    <numFmt numFmtId="175" formatCode="[$-FC19]d\ mmmm\ yyyy\ &quot;г.&quot;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2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2" borderId="0" xfId="0" applyNumberFormat="1" applyFont="1" applyFill="1" applyBorder="1" applyAlignment="1">
      <alignment horizontal="right" vertical="top" shrinkToFit="1"/>
    </xf>
    <xf numFmtId="168" fontId="0" fillId="0" borderId="0" xfId="0" applyNumberFormat="1" applyFont="1" applyFill="1" applyBorder="1" applyAlignment="1">
      <alignment horizontal="center" vertical="top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49" fontId="5" fillId="4" borderId="1" xfId="0" applyNumberFormat="1" applyFont="1" applyFill="1" applyBorder="1" applyAlignment="1">
      <alignment horizontal="center" vertical="top" shrinkToFit="1"/>
    </xf>
    <xf numFmtId="49" fontId="5" fillId="4" borderId="2" xfId="0" applyNumberFormat="1" applyFont="1" applyFill="1" applyBorder="1" applyAlignment="1">
      <alignment horizontal="center" vertical="top" shrinkToFit="1"/>
    </xf>
    <xf numFmtId="49" fontId="5" fillId="4" borderId="3" xfId="0" applyNumberFormat="1" applyFont="1" applyFill="1" applyBorder="1" applyAlignment="1">
      <alignment horizontal="center" vertical="top" shrinkToFit="1"/>
    </xf>
    <xf numFmtId="4" fontId="4" fillId="5" borderId="3" xfId="0" applyNumberFormat="1" applyFont="1" applyFill="1" applyBorder="1" applyAlignment="1">
      <alignment horizontal="right" vertical="top" shrinkToFi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3" xfId="0" applyNumberFormat="1" applyFont="1" applyFill="1" applyBorder="1" applyAlignment="1">
      <alignment horizontal="right" vertical="top" shrinkToFit="1"/>
    </xf>
    <xf numFmtId="4" fontId="5" fillId="5" borderId="3" xfId="0" applyNumberFormat="1" applyFont="1" applyFill="1" applyBorder="1" applyAlignment="1">
      <alignment horizontal="right" vertical="top" shrinkToFit="1"/>
    </xf>
    <xf numFmtId="4" fontId="4" fillId="0" borderId="3" xfId="0" applyNumberFormat="1" applyFont="1" applyFill="1" applyBorder="1" applyAlignment="1">
      <alignment horizontal="right" vertical="top" shrinkToFit="1"/>
    </xf>
    <xf numFmtId="4" fontId="4" fillId="3" borderId="3" xfId="0" applyNumberFormat="1" applyFont="1" applyFill="1" applyBorder="1" applyAlignment="1">
      <alignment horizontal="right" vertical="top" shrinkToFit="1"/>
    </xf>
    <xf numFmtId="168" fontId="5" fillId="0" borderId="3" xfId="0" applyNumberFormat="1" applyFont="1" applyFill="1" applyBorder="1" applyAlignment="1">
      <alignment horizontal="center" vertical="center" shrinkToFit="1"/>
    </xf>
    <xf numFmtId="168" fontId="4" fillId="0" borderId="3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8" fontId="5" fillId="6" borderId="3" xfId="0" applyNumberFormat="1" applyFont="1" applyFill="1" applyBorder="1" applyAlignment="1">
      <alignment horizontal="center" vertical="center" shrinkToFit="1"/>
    </xf>
    <xf numFmtId="168" fontId="5" fillId="0" borderId="5" xfId="0" applyNumberFormat="1" applyFont="1" applyFill="1" applyBorder="1" applyAlignment="1">
      <alignment horizontal="center" vertical="center" shrinkToFit="1"/>
    </xf>
    <xf numFmtId="168" fontId="4" fillId="0" borderId="6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173" fontId="4" fillId="0" borderId="7" xfId="0" applyNumberFormat="1" applyFont="1" applyFill="1" applyBorder="1" applyAlignment="1">
      <alignment horizontal="center" vertical="center" shrinkToFit="1"/>
    </xf>
    <xf numFmtId="173" fontId="4" fillId="0" borderId="3" xfId="0" applyNumberFormat="1" applyFont="1" applyFill="1" applyBorder="1" applyAlignment="1">
      <alignment horizontal="center" vertical="center" shrinkToFit="1"/>
    </xf>
    <xf numFmtId="173" fontId="5" fillId="0" borderId="3" xfId="0" applyNumberFormat="1" applyFont="1" applyFill="1" applyBorder="1" applyAlignment="1">
      <alignment horizontal="center" vertical="center" shrinkToFit="1"/>
    </xf>
    <xf numFmtId="173" fontId="5" fillId="0" borderId="5" xfId="0" applyNumberFormat="1" applyFont="1" applyFill="1" applyBorder="1" applyAlignment="1">
      <alignment horizontal="center" vertical="center" shrinkToFit="1"/>
    </xf>
    <xf numFmtId="173" fontId="4" fillId="0" borderId="5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0" fillId="0" borderId="0" xfId="0" applyFont="1" applyAlignment="1">
      <alignment/>
    </xf>
    <xf numFmtId="4" fontId="4" fillId="5" borderId="1" xfId="0" applyNumberFormat="1" applyFont="1" applyFill="1" applyBorder="1" applyAlignment="1">
      <alignment horizontal="right" vertical="top" shrinkToFit="1"/>
    </xf>
    <xf numFmtId="4" fontId="4" fillId="5" borderId="2" xfId="0" applyNumberFormat="1" applyFont="1" applyFill="1" applyBorder="1" applyAlignment="1">
      <alignment horizontal="right" vertical="top" shrinkToFit="1"/>
    </xf>
    <xf numFmtId="173" fontId="12" fillId="0" borderId="3" xfId="0" applyNumberFormat="1" applyFont="1" applyFill="1" applyBorder="1" applyAlignment="1">
      <alignment horizontal="center" vertical="center" shrinkToFit="1"/>
    </xf>
    <xf numFmtId="173" fontId="7" fillId="0" borderId="3" xfId="0" applyNumberFormat="1" applyFont="1" applyFill="1" applyBorder="1" applyAlignment="1">
      <alignment horizontal="center" vertical="center" shrinkToFit="1"/>
    </xf>
    <xf numFmtId="173" fontId="7" fillId="3" borderId="3" xfId="0" applyNumberFormat="1" applyFont="1" applyFill="1" applyBorder="1" applyAlignment="1">
      <alignment horizontal="center" vertical="center" shrinkToFit="1"/>
    </xf>
    <xf numFmtId="173" fontId="12" fillId="3" borderId="3" xfId="0" applyNumberFormat="1" applyFont="1" applyFill="1" applyBorder="1" applyAlignment="1">
      <alignment horizontal="center" vertical="center" shrinkToFit="1"/>
    </xf>
    <xf numFmtId="173" fontId="7" fillId="3" borderId="5" xfId="0" applyNumberFormat="1" applyFont="1" applyFill="1" applyBorder="1" applyAlignment="1">
      <alignment horizontal="center" vertical="center" shrinkToFit="1"/>
    </xf>
    <xf numFmtId="173" fontId="12" fillId="3" borderId="5" xfId="0" applyNumberFormat="1" applyFont="1" applyFill="1" applyBorder="1" applyAlignment="1">
      <alignment horizontal="center" vertical="center" shrinkToFit="1"/>
    </xf>
    <xf numFmtId="173" fontId="12" fillId="7" borderId="3" xfId="0" applyNumberFormat="1" applyFont="1" applyFill="1" applyBorder="1" applyAlignment="1">
      <alignment horizontal="center" vertical="center" shrinkToFit="1"/>
    </xf>
    <xf numFmtId="173" fontId="7" fillId="7" borderId="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shrinkToFit="1"/>
    </xf>
    <xf numFmtId="0" fontId="7" fillId="0" borderId="8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left" vertical="center" shrinkToFit="1"/>
    </xf>
    <xf numFmtId="49" fontId="7" fillId="0" borderId="3" xfId="0" applyNumberFormat="1" applyFont="1" applyFill="1" applyBorder="1" applyAlignment="1">
      <alignment horizontal="left" vertical="center" shrinkToFit="1"/>
    </xf>
    <xf numFmtId="0" fontId="7" fillId="4" borderId="8" xfId="0" applyNumberFormat="1" applyFont="1" applyFill="1" applyBorder="1" applyAlignment="1">
      <alignment horizontal="center" vertical="center" shrinkToFit="1"/>
    </xf>
    <xf numFmtId="0" fontId="7" fillId="4" borderId="1" xfId="0" applyNumberFormat="1" applyFont="1" applyFill="1" applyBorder="1" applyAlignment="1">
      <alignment horizontal="center" vertical="center" shrinkToFit="1"/>
    </xf>
    <xf numFmtId="0" fontId="7" fillId="4" borderId="2" xfId="0" applyNumberFormat="1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shrinkToFit="1"/>
    </xf>
    <xf numFmtId="0" fontId="7" fillId="3" borderId="8" xfId="0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shrinkToFit="1"/>
    </xf>
    <xf numFmtId="0" fontId="7" fillId="3" borderId="2" xfId="0" applyNumberFormat="1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left"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49" fontId="12" fillId="0" borderId="8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left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49" fontId="7" fillId="0" borderId="8" xfId="0" applyNumberFormat="1" applyFont="1" applyFill="1" applyBorder="1" applyAlignment="1">
      <alignment vertical="center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3" fontId="7" fillId="7" borderId="5" xfId="0" applyNumberFormat="1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173" fontId="12" fillId="7" borderId="5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173" fontId="12" fillId="7" borderId="7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6" fillId="4" borderId="0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2"/>
  <sheetViews>
    <sheetView showGridLines="0" tabSelected="1" view="pageBreakPreview" zoomScale="90" zoomScaleSheetLayoutView="90" workbookViewId="0" topLeftCell="A264">
      <selection activeCell="E13" sqref="E13:E14"/>
    </sheetView>
  </sheetViews>
  <sheetFormatPr defaultColWidth="9.00390625" defaultRowHeight="12.75" outlineLevelRow="6"/>
  <cols>
    <col min="1" max="1" width="4.25390625" style="0" customWidth="1"/>
    <col min="2" max="2" width="12.625" style="0" customWidth="1"/>
    <col min="3" max="3" width="5.75390625" style="0" customWidth="1"/>
    <col min="4" max="4" width="4.75390625" style="0" customWidth="1"/>
    <col min="5" max="5" width="63.00390625" style="2" customWidth="1"/>
    <col min="6" max="6" width="0" style="2" hidden="1" customWidth="1"/>
    <col min="7" max="7" width="18.625" style="2" customWidth="1"/>
    <col min="8" max="8" width="18.25390625" style="3" customWidth="1"/>
    <col min="9" max="14" width="0" style="0" hidden="1" customWidth="1"/>
    <col min="15" max="15" width="11.75390625" style="0" hidden="1" customWidth="1"/>
  </cols>
  <sheetData>
    <row r="1" spans="1:15" ht="20.25">
      <c r="A1" s="84"/>
      <c r="B1" s="84"/>
      <c r="C1" s="84"/>
      <c r="D1" s="84"/>
      <c r="E1" s="101" t="s">
        <v>303</v>
      </c>
      <c r="F1" s="101"/>
      <c r="G1" s="101"/>
      <c r="H1" s="101"/>
      <c r="I1" s="94"/>
      <c r="J1" s="94"/>
      <c r="K1" s="94"/>
      <c r="L1" s="94"/>
      <c r="M1" s="84"/>
      <c r="N1" s="84"/>
      <c r="O1" s="84"/>
    </row>
    <row r="2" spans="1:15" ht="20.25">
      <c r="A2" s="85"/>
      <c r="B2" s="85"/>
      <c r="C2" s="85"/>
      <c r="D2" s="85"/>
      <c r="E2" s="101" t="s">
        <v>259</v>
      </c>
      <c r="F2" s="101"/>
      <c r="G2" s="101"/>
      <c r="H2" s="101"/>
      <c r="I2" s="95"/>
      <c r="J2" s="95"/>
      <c r="K2" s="95"/>
      <c r="L2" s="85"/>
      <c r="M2" s="85"/>
      <c r="N2" s="85"/>
      <c r="O2" s="85"/>
    </row>
    <row r="3" spans="1:15" ht="20.25">
      <c r="A3" s="85"/>
      <c r="B3" s="85"/>
      <c r="C3" s="85"/>
      <c r="D3" s="85"/>
      <c r="E3" s="101" t="s">
        <v>274</v>
      </c>
      <c r="F3" s="101"/>
      <c r="G3" s="101"/>
      <c r="H3" s="101"/>
      <c r="I3" s="95"/>
      <c r="J3" s="95"/>
      <c r="K3" s="95"/>
      <c r="L3" s="85"/>
      <c r="M3" s="85"/>
      <c r="N3" s="85"/>
      <c r="O3" s="85"/>
    </row>
    <row r="4" spans="1:15" ht="20.25" customHeight="1">
      <c r="A4" s="85"/>
      <c r="B4" s="85"/>
      <c r="C4" s="85"/>
      <c r="D4" s="85"/>
      <c r="E4" s="102"/>
      <c r="F4" s="102"/>
      <c r="G4" s="102"/>
      <c r="H4" s="102"/>
      <c r="I4" s="95"/>
      <c r="J4" s="95"/>
      <c r="K4" s="95"/>
      <c r="L4" s="85"/>
      <c r="M4" s="85"/>
      <c r="N4" s="85"/>
      <c r="O4" s="85"/>
    </row>
    <row r="5" spans="1:15" ht="20.25" customHeight="1">
      <c r="A5" s="85"/>
      <c r="B5" s="85"/>
      <c r="C5" s="85"/>
      <c r="D5" s="85"/>
      <c r="E5" s="99"/>
      <c r="F5" s="99"/>
      <c r="G5" s="99"/>
      <c r="H5" s="99"/>
      <c r="I5" s="95"/>
      <c r="J5" s="95"/>
      <c r="K5" s="95"/>
      <c r="L5" s="85"/>
      <c r="M5" s="85"/>
      <c r="N5" s="85"/>
      <c r="O5" s="85"/>
    </row>
    <row r="6" spans="1:15" ht="42.7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23.25" customHeight="1">
      <c r="A7" s="100" t="s">
        <v>242</v>
      </c>
      <c r="B7" s="100"/>
      <c r="C7" s="100"/>
      <c r="D7" s="100"/>
      <c r="E7" s="100"/>
      <c r="F7" s="100"/>
      <c r="G7" s="100"/>
      <c r="H7" s="100"/>
      <c r="I7" s="20"/>
      <c r="J7" s="20"/>
      <c r="K7" s="20"/>
      <c r="L7" s="20"/>
      <c r="M7" s="20"/>
      <c r="N7" s="20"/>
      <c r="O7" s="20"/>
    </row>
    <row r="8" spans="1:15" ht="20.25" customHeight="1">
      <c r="A8" s="100" t="s">
        <v>258</v>
      </c>
      <c r="B8" s="100"/>
      <c r="C8" s="100"/>
      <c r="D8" s="100"/>
      <c r="E8" s="100"/>
      <c r="F8" s="100"/>
      <c r="G8" s="100"/>
      <c r="H8" s="100"/>
      <c r="I8" s="20"/>
      <c r="J8" s="20"/>
      <c r="K8" s="20"/>
      <c r="L8" s="20"/>
      <c r="M8" s="20"/>
      <c r="N8" s="20"/>
      <c r="O8" s="20"/>
    </row>
    <row r="9" spans="1:15" ht="17.25" customHeight="1" hidden="1">
      <c r="A9" s="100" t="s">
        <v>232</v>
      </c>
      <c r="B9" s="100"/>
      <c r="C9" s="100"/>
      <c r="D9" s="100"/>
      <c r="E9" s="100"/>
      <c r="F9" s="100"/>
      <c r="G9" s="100"/>
      <c r="H9" s="100"/>
      <c r="I9" s="20"/>
      <c r="J9" s="20"/>
      <c r="K9" s="20"/>
      <c r="L9" s="20"/>
      <c r="M9" s="20"/>
      <c r="N9" s="20"/>
      <c r="O9" s="20"/>
    </row>
    <row r="10" spans="1:15" ht="20.25" customHeight="1">
      <c r="A10" s="100" t="s">
        <v>257</v>
      </c>
      <c r="B10" s="100"/>
      <c r="C10" s="100"/>
      <c r="D10" s="100"/>
      <c r="E10" s="100"/>
      <c r="F10" s="100"/>
      <c r="G10" s="100"/>
      <c r="H10" s="100"/>
      <c r="I10" s="21"/>
      <c r="J10" s="21"/>
      <c r="K10" s="21"/>
      <c r="L10" s="21"/>
      <c r="M10" s="21"/>
      <c r="N10" s="21"/>
      <c r="O10" s="21"/>
    </row>
    <row r="11" spans="1:15" ht="19.5" customHeight="1">
      <c r="A11" s="100" t="s">
        <v>301</v>
      </c>
      <c r="B11" s="100"/>
      <c r="C11" s="100"/>
      <c r="D11" s="100"/>
      <c r="E11" s="100"/>
      <c r="F11" s="100"/>
      <c r="G11" s="100"/>
      <c r="H11" s="100"/>
      <c r="I11" s="37"/>
      <c r="J11" s="37"/>
      <c r="K11" s="37"/>
      <c r="L11" s="37"/>
      <c r="M11" s="37"/>
      <c r="N11" s="37"/>
      <c r="O11" s="37"/>
    </row>
    <row r="12" spans="1:15" ht="65.25" customHeight="1" thickBot="1">
      <c r="A12" s="22"/>
      <c r="B12" s="22"/>
      <c r="C12" s="22"/>
      <c r="D12" s="22"/>
      <c r="E12" s="104" t="s">
        <v>276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ht="24.75" customHeight="1" thickBot="1">
      <c r="A13" s="97" t="s">
        <v>86</v>
      </c>
      <c r="B13" s="97"/>
      <c r="C13" s="97"/>
      <c r="D13" s="97"/>
      <c r="E13" s="97" t="s">
        <v>85</v>
      </c>
      <c r="F13" s="90"/>
      <c r="G13" s="109" t="s">
        <v>293</v>
      </c>
      <c r="H13" s="110"/>
      <c r="I13" s="110"/>
      <c r="J13" s="110"/>
      <c r="K13" s="110"/>
      <c r="L13" s="110"/>
      <c r="M13" s="110"/>
      <c r="N13" s="110"/>
      <c r="O13" s="111"/>
    </row>
    <row r="14" spans="1:15" ht="36" customHeight="1">
      <c r="A14" s="98"/>
      <c r="B14" s="98"/>
      <c r="C14" s="98"/>
      <c r="D14" s="98"/>
      <c r="E14" s="98"/>
      <c r="F14" s="96" t="s">
        <v>87</v>
      </c>
      <c r="G14" s="92" t="s">
        <v>294</v>
      </c>
      <c r="H14" s="92" t="s">
        <v>295</v>
      </c>
      <c r="I14" s="91" t="s">
        <v>295</v>
      </c>
      <c r="J14" s="91" t="s">
        <v>296</v>
      </c>
      <c r="K14" s="91" t="s">
        <v>297</v>
      </c>
      <c r="L14" s="91" t="s">
        <v>298</v>
      </c>
      <c r="M14" s="91" t="s">
        <v>299</v>
      </c>
      <c r="N14" s="91" t="s">
        <v>300</v>
      </c>
      <c r="O14" s="91" t="s">
        <v>295</v>
      </c>
    </row>
    <row r="15" spans="1:15" ht="23.25" customHeight="1">
      <c r="A15" s="50" t="s">
        <v>88</v>
      </c>
      <c r="B15" s="51" t="s">
        <v>89</v>
      </c>
      <c r="C15" s="51" t="s">
        <v>90</v>
      </c>
      <c r="D15" s="52" t="s">
        <v>88</v>
      </c>
      <c r="E15" s="53" t="s">
        <v>183</v>
      </c>
      <c r="F15" s="54"/>
      <c r="G15" s="47">
        <f>G16+G39+G64+G69+G74+G85+G109+G112+G122+G132+G32</f>
        <v>183806.4</v>
      </c>
      <c r="H15" s="47">
        <f>H16+H39+H64+H69+H74+H85+H109+H112+H122+H132+H32</f>
        <v>199702.40000000002</v>
      </c>
      <c r="I15" s="32">
        <f aca="true" t="shared" si="0" ref="I15:O15">I16+I39+I64+I69+I74+I85+I109+I112+I122+I132</f>
        <v>1076.8</v>
      </c>
      <c r="J15" s="32">
        <f t="shared" si="0"/>
        <v>1076.8</v>
      </c>
      <c r="K15" s="32">
        <f t="shared" si="0"/>
        <v>1076.8</v>
      </c>
      <c r="L15" s="32">
        <f t="shared" si="0"/>
        <v>1076.8</v>
      </c>
      <c r="M15" s="32">
        <f t="shared" si="0"/>
        <v>1076.8</v>
      </c>
      <c r="N15" s="32">
        <f t="shared" si="0"/>
        <v>1076.8</v>
      </c>
      <c r="O15" s="32">
        <f t="shared" si="0"/>
        <v>1076.8</v>
      </c>
    </row>
    <row r="16" spans="1:15" ht="21.75" customHeight="1" outlineLevel="1">
      <c r="A16" s="50" t="s">
        <v>88</v>
      </c>
      <c r="B16" s="51" t="s">
        <v>91</v>
      </c>
      <c r="C16" s="51" t="s">
        <v>90</v>
      </c>
      <c r="D16" s="52" t="s">
        <v>88</v>
      </c>
      <c r="E16" s="53" t="s">
        <v>162</v>
      </c>
      <c r="F16" s="54"/>
      <c r="G16" s="47">
        <f>G17</f>
        <v>81280.6</v>
      </c>
      <c r="H16" s="47">
        <f>H17</f>
        <v>89629.7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3">
        <v>0</v>
      </c>
    </row>
    <row r="17" spans="1:21" ht="18.75" outlineLevel="1">
      <c r="A17" s="55" t="s">
        <v>88</v>
      </c>
      <c r="B17" s="56" t="s">
        <v>176</v>
      </c>
      <c r="C17" s="56" t="s">
        <v>90</v>
      </c>
      <c r="D17" s="57" t="s">
        <v>94</v>
      </c>
      <c r="E17" s="49" t="s">
        <v>177</v>
      </c>
      <c r="F17" s="58"/>
      <c r="G17" s="48">
        <f>G18</f>
        <v>81280.6</v>
      </c>
      <c r="H17" s="48">
        <f>H18</f>
        <v>89629.7</v>
      </c>
      <c r="I17" s="9"/>
      <c r="J17" s="10"/>
      <c r="K17" s="11"/>
      <c r="L17" s="14"/>
      <c r="M17" s="15"/>
      <c r="N17" s="15"/>
      <c r="O17" s="15"/>
      <c r="P17" s="4"/>
      <c r="Q17" s="5"/>
      <c r="U17" s="1"/>
    </row>
    <row r="18" spans="1:21" ht="20.25" customHeight="1" outlineLevel="1">
      <c r="A18" s="55" t="s">
        <v>93</v>
      </c>
      <c r="B18" s="56" t="s">
        <v>176</v>
      </c>
      <c r="C18" s="56" t="s">
        <v>90</v>
      </c>
      <c r="D18" s="57" t="s">
        <v>94</v>
      </c>
      <c r="E18" s="49" t="s">
        <v>177</v>
      </c>
      <c r="F18" s="58"/>
      <c r="G18" s="48">
        <v>81280.6</v>
      </c>
      <c r="H18" s="48">
        <v>89629.7</v>
      </c>
      <c r="I18" s="9"/>
      <c r="J18" s="10"/>
      <c r="K18" s="11"/>
      <c r="L18" s="14"/>
      <c r="M18" s="15"/>
      <c r="N18" s="15"/>
      <c r="O18" s="15"/>
      <c r="P18" s="4"/>
      <c r="Q18" s="5"/>
      <c r="U18" s="1"/>
    </row>
    <row r="19" spans="1:15" ht="0.75" customHeight="1" hidden="1" outlineLevel="5">
      <c r="A19" s="50" t="s">
        <v>88</v>
      </c>
      <c r="B19" s="51" t="s">
        <v>92</v>
      </c>
      <c r="C19" s="51" t="s">
        <v>90</v>
      </c>
      <c r="D19" s="52" t="s">
        <v>94</v>
      </c>
      <c r="E19" s="53" t="s">
        <v>163</v>
      </c>
      <c r="F19" s="54"/>
      <c r="G19" s="47">
        <f>G20</f>
        <v>830</v>
      </c>
      <c r="H19" s="47">
        <f>H20</f>
        <v>830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3">
        <v>0</v>
      </c>
    </row>
    <row r="20" spans="1:15" ht="56.25" hidden="1" outlineLevel="6">
      <c r="A20" s="55" t="s">
        <v>93</v>
      </c>
      <c r="B20" s="56" t="s">
        <v>92</v>
      </c>
      <c r="C20" s="56" t="s">
        <v>90</v>
      </c>
      <c r="D20" s="57" t="s">
        <v>94</v>
      </c>
      <c r="E20" s="49" t="s">
        <v>163</v>
      </c>
      <c r="F20" s="59"/>
      <c r="G20" s="48">
        <v>830</v>
      </c>
      <c r="H20" s="48">
        <v>830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0</v>
      </c>
    </row>
    <row r="21" spans="1:15" ht="33.75" customHeight="1" hidden="1" outlineLevel="6">
      <c r="A21" s="50" t="s">
        <v>88</v>
      </c>
      <c r="B21" s="51" t="s">
        <v>184</v>
      </c>
      <c r="C21" s="51" t="s">
        <v>90</v>
      </c>
      <c r="D21" s="52" t="s">
        <v>94</v>
      </c>
      <c r="E21" s="53" t="s">
        <v>185</v>
      </c>
      <c r="F21" s="54"/>
      <c r="G21" s="47">
        <f>G22+G24</f>
        <v>120813.5</v>
      </c>
      <c r="H21" s="47">
        <f>H22+H24</f>
        <v>120813.5</v>
      </c>
      <c r="I21" s="12"/>
      <c r="J21" s="12"/>
      <c r="K21" s="12"/>
      <c r="L21" s="12"/>
      <c r="M21" s="12"/>
      <c r="N21" s="12"/>
      <c r="O21" s="13"/>
    </row>
    <row r="22" spans="1:15" ht="82.5" customHeight="1" hidden="1" outlineLevel="5">
      <c r="A22" s="50" t="s">
        <v>88</v>
      </c>
      <c r="B22" s="51" t="s">
        <v>95</v>
      </c>
      <c r="C22" s="51" t="s">
        <v>90</v>
      </c>
      <c r="D22" s="52" t="s">
        <v>94</v>
      </c>
      <c r="E22" s="53" t="s">
        <v>161</v>
      </c>
      <c r="F22" s="54"/>
      <c r="G22" s="47">
        <f>G23</f>
        <v>120478.5</v>
      </c>
      <c r="H22" s="47">
        <f>H23</f>
        <v>120478.5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3">
        <v>0</v>
      </c>
    </row>
    <row r="23" spans="1:15" ht="150" hidden="1" outlineLevel="6">
      <c r="A23" s="55" t="s">
        <v>93</v>
      </c>
      <c r="B23" s="56" t="s">
        <v>95</v>
      </c>
      <c r="C23" s="56" t="s">
        <v>90</v>
      </c>
      <c r="D23" s="57" t="s">
        <v>94</v>
      </c>
      <c r="E23" s="49" t="s">
        <v>161</v>
      </c>
      <c r="F23" s="59"/>
      <c r="G23" s="48">
        <v>120478.5</v>
      </c>
      <c r="H23" s="48">
        <v>120478.5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3">
        <v>0</v>
      </c>
    </row>
    <row r="24" spans="1:15" ht="168.75" hidden="1" outlineLevel="5" collapsed="1">
      <c r="A24" s="50" t="s">
        <v>88</v>
      </c>
      <c r="B24" s="51" t="s">
        <v>96</v>
      </c>
      <c r="C24" s="51" t="s">
        <v>90</v>
      </c>
      <c r="D24" s="52" t="s">
        <v>94</v>
      </c>
      <c r="E24" s="53" t="s">
        <v>164</v>
      </c>
      <c r="F24" s="54"/>
      <c r="G24" s="47">
        <f>G25</f>
        <v>335</v>
      </c>
      <c r="H24" s="47">
        <f>H25</f>
        <v>335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3">
        <v>0</v>
      </c>
    </row>
    <row r="25" spans="1:15" ht="150" hidden="1" outlineLevel="6">
      <c r="A25" s="55" t="s">
        <v>93</v>
      </c>
      <c r="B25" s="56" t="s">
        <v>96</v>
      </c>
      <c r="C25" s="56" t="s">
        <v>90</v>
      </c>
      <c r="D25" s="57" t="s">
        <v>94</v>
      </c>
      <c r="E25" s="49" t="s">
        <v>164</v>
      </c>
      <c r="F25" s="59"/>
      <c r="G25" s="48">
        <v>335</v>
      </c>
      <c r="H25" s="48">
        <v>335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3">
        <v>0</v>
      </c>
    </row>
    <row r="26" spans="1:15" ht="33.75" customHeight="1" hidden="1" outlineLevel="6">
      <c r="A26" s="50" t="s">
        <v>88</v>
      </c>
      <c r="B26" s="51">
        <v>1010203001</v>
      </c>
      <c r="C26" s="51" t="s">
        <v>90</v>
      </c>
      <c r="D26" s="52" t="s">
        <v>94</v>
      </c>
      <c r="E26" s="53" t="s">
        <v>221</v>
      </c>
      <c r="F26" s="54"/>
      <c r="G26" s="47">
        <f>G27</f>
        <v>17</v>
      </c>
      <c r="H26" s="47">
        <f>H27</f>
        <v>17</v>
      </c>
      <c r="I26" s="12"/>
      <c r="J26" s="12"/>
      <c r="K26" s="12"/>
      <c r="L26" s="12"/>
      <c r="M26" s="12"/>
      <c r="N26" s="12"/>
      <c r="O26" s="13"/>
    </row>
    <row r="27" spans="1:15" ht="33.75" customHeight="1" hidden="1" outlineLevel="6">
      <c r="A27" s="55" t="s">
        <v>93</v>
      </c>
      <c r="B27" s="56">
        <v>1010203001</v>
      </c>
      <c r="C27" s="56" t="s">
        <v>90</v>
      </c>
      <c r="D27" s="57" t="s">
        <v>94</v>
      </c>
      <c r="E27" s="49" t="s">
        <v>221</v>
      </c>
      <c r="F27" s="59"/>
      <c r="G27" s="48">
        <v>17</v>
      </c>
      <c r="H27" s="48">
        <v>17</v>
      </c>
      <c r="I27" s="12"/>
      <c r="J27" s="12"/>
      <c r="K27" s="12"/>
      <c r="L27" s="12"/>
      <c r="M27" s="12"/>
      <c r="N27" s="12"/>
      <c r="O27" s="13"/>
    </row>
    <row r="28" spans="1:15" ht="80.25" customHeight="1" hidden="1" outlineLevel="5">
      <c r="A28" s="50" t="s">
        <v>88</v>
      </c>
      <c r="B28" s="51" t="s">
        <v>97</v>
      </c>
      <c r="C28" s="51" t="s">
        <v>90</v>
      </c>
      <c r="D28" s="52" t="s">
        <v>94</v>
      </c>
      <c r="E28" s="53" t="s">
        <v>222</v>
      </c>
      <c r="F28" s="54"/>
      <c r="G28" s="47">
        <f>G29</f>
        <v>3</v>
      </c>
      <c r="H28" s="47">
        <f>H29</f>
        <v>3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3">
        <v>0</v>
      </c>
    </row>
    <row r="29" spans="1:15" ht="150" hidden="1" outlineLevel="6">
      <c r="A29" s="55" t="s">
        <v>93</v>
      </c>
      <c r="B29" s="56" t="s">
        <v>97</v>
      </c>
      <c r="C29" s="56" t="s">
        <v>90</v>
      </c>
      <c r="D29" s="57" t="s">
        <v>94</v>
      </c>
      <c r="E29" s="49" t="s">
        <v>165</v>
      </c>
      <c r="F29" s="59"/>
      <c r="G29" s="48">
        <v>3</v>
      </c>
      <c r="H29" s="48">
        <v>3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3">
        <v>0</v>
      </c>
    </row>
    <row r="30" spans="1:15" ht="51" customHeight="1" hidden="1" outlineLevel="6">
      <c r="A30" s="50">
        <v>0</v>
      </c>
      <c r="B30" s="51">
        <v>1010207001</v>
      </c>
      <c r="C30" s="51" t="s">
        <v>90</v>
      </c>
      <c r="D30" s="52" t="s">
        <v>94</v>
      </c>
      <c r="E30" s="53" t="s">
        <v>223</v>
      </c>
      <c r="F30" s="54"/>
      <c r="G30" s="47">
        <f>G31</f>
        <v>9</v>
      </c>
      <c r="H30" s="47">
        <f>H31</f>
        <v>9</v>
      </c>
      <c r="I30" s="12"/>
      <c r="J30" s="12"/>
      <c r="K30" s="12"/>
      <c r="L30" s="12"/>
      <c r="M30" s="12"/>
      <c r="N30" s="12"/>
      <c r="O30" s="13"/>
    </row>
    <row r="31" spans="1:15" ht="49.5" customHeight="1" hidden="1" outlineLevel="6">
      <c r="A31" s="55" t="s">
        <v>93</v>
      </c>
      <c r="B31" s="56">
        <v>1010207001</v>
      </c>
      <c r="C31" s="56" t="s">
        <v>90</v>
      </c>
      <c r="D31" s="57" t="s">
        <v>94</v>
      </c>
      <c r="E31" s="49" t="s">
        <v>223</v>
      </c>
      <c r="F31" s="59"/>
      <c r="G31" s="48">
        <v>9</v>
      </c>
      <c r="H31" s="48">
        <v>9</v>
      </c>
      <c r="I31" s="12"/>
      <c r="J31" s="12"/>
      <c r="K31" s="12"/>
      <c r="L31" s="12"/>
      <c r="M31" s="12"/>
      <c r="N31" s="12"/>
      <c r="O31" s="13"/>
    </row>
    <row r="32" spans="1:15" ht="58.5" customHeight="1" outlineLevel="6">
      <c r="A32" s="50" t="s">
        <v>88</v>
      </c>
      <c r="B32" s="51">
        <v>1030000000</v>
      </c>
      <c r="C32" s="51" t="s">
        <v>90</v>
      </c>
      <c r="D32" s="52" t="s">
        <v>88</v>
      </c>
      <c r="E32" s="53" t="s">
        <v>304</v>
      </c>
      <c r="F32" s="54"/>
      <c r="G32" s="47">
        <f>G33</f>
        <v>3710.5</v>
      </c>
      <c r="H32" s="47">
        <f>H33</f>
        <v>4028.9</v>
      </c>
      <c r="I32" s="12"/>
      <c r="J32" s="12"/>
      <c r="K32" s="12"/>
      <c r="L32" s="12"/>
      <c r="M32" s="12"/>
      <c r="N32" s="12"/>
      <c r="O32" s="13"/>
    </row>
    <row r="33" spans="1:15" ht="36.75" customHeight="1" outlineLevel="6">
      <c r="A33" s="55" t="s">
        <v>88</v>
      </c>
      <c r="B33" s="56">
        <v>1030200001</v>
      </c>
      <c r="C33" s="56" t="s">
        <v>90</v>
      </c>
      <c r="D33" s="57" t="s">
        <v>94</v>
      </c>
      <c r="E33" s="49" t="s">
        <v>305</v>
      </c>
      <c r="F33" s="58"/>
      <c r="G33" s="48">
        <f>G38</f>
        <v>3710.5</v>
      </c>
      <c r="H33" s="48">
        <f>H38</f>
        <v>4028.9</v>
      </c>
      <c r="I33" s="12"/>
      <c r="J33" s="12"/>
      <c r="K33" s="12"/>
      <c r="L33" s="12"/>
      <c r="M33" s="12"/>
      <c r="N33" s="12"/>
      <c r="O33" s="13"/>
    </row>
    <row r="34" spans="1:15" ht="1.5" customHeight="1" hidden="1" outlineLevel="6">
      <c r="A34" s="55" t="s">
        <v>88</v>
      </c>
      <c r="B34" s="56">
        <v>1030223001</v>
      </c>
      <c r="C34" s="56" t="s">
        <v>90</v>
      </c>
      <c r="D34" s="57" t="s">
        <v>94</v>
      </c>
      <c r="E34" s="49" t="s">
        <v>281</v>
      </c>
      <c r="F34" s="58"/>
      <c r="G34" s="48">
        <v>0</v>
      </c>
      <c r="H34" s="48">
        <v>0</v>
      </c>
      <c r="I34" s="12"/>
      <c r="J34" s="12"/>
      <c r="K34" s="12"/>
      <c r="L34" s="12"/>
      <c r="M34" s="12"/>
      <c r="N34" s="12"/>
      <c r="O34" s="13"/>
    </row>
    <row r="35" spans="1:15" ht="49.5" customHeight="1" hidden="1" outlineLevel="6">
      <c r="A35" s="55" t="s">
        <v>88</v>
      </c>
      <c r="B35" s="56">
        <v>1030224001</v>
      </c>
      <c r="C35" s="56" t="s">
        <v>90</v>
      </c>
      <c r="D35" s="57" t="s">
        <v>94</v>
      </c>
      <c r="E35" s="49" t="s">
        <v>282</v>
      </c>
      <c r="F35" s="58"/>
      <c r="G35" s="48">
        <v>0</v>
      </c>
      <c r="H35" s="48">
        <v>0</v>
      </c>
      <c r="I35" s="12"/>
      <c r="J35" s="12"/>
      <c r="K35" s="12"/>
      <c r="L35" s="12"/>
      <c r="M35" s="12"/>
      <c r="N35" s="12"/>
      <c r="O35" s="13"/>
    </row>
    <row r="36" spans="1:15" ht="49.5" customHeight="1" hidden="1" outlineLevel="6">
      <c r="A36" s="55" t="s">
        <v>88</v>
      </c>
      <c r="B36" s="56">
        <v>1030225001</v>
      </c>
      <c r="C36" s="56" t="s">
        <v>90</v>
      </c>
      <c r="D36" s="57" t="s">
        <v>94</v>
      </c>
      <c r="E36" s="49" t="s">
        <v>283</v>
      </c>
      <c r="F36" s="58"/>
      <c r="G36" s="48">
        <v>0</v>
      </c>
      <c r="H36" s="48">
        <v>0</v>
      </c>
      <c r="I36" s="12"/>
      <c r="J36" s="12"/>
      <c r="K36" s="12"/>
      <c r="L36" s="12"/>
      <c r="M36" s="12"/>
      <c r="N36" s="12"/>
      <c r="O36" s="13"/>
    </row>
    <row r="37" spans="1:15" ht="49.5" customHeight="1" hidden="1" outlineLevel="6">
      <c r="A37" s="55" t="s">
        <v>88</v>
      </c>
      <c r="B37" s="56">
        <v>1030226001</v>
      </c>
      <c r="C37" s="56" t="s">
        <v>90</v>
      </c>
      <c r="D37" s="57" t="s">
        <v>94</v>
      </c>
      <c r="E37" s="49" t="s">
        <v>284</v>
      </c>
      <c r="F37" s="58"/>
      <c r="G37" s="48">
        <v>0</v>
      </c>
      <c r="H37" s="48">
        <v>0</v>
      </c>
      <c r="I37" s="12"/>
      <c r="J37" s="12"/>
      <c r="K37" s="12"/>
      <c r="L37" s="12"/>
      <c r="M37" s="12"/>
      <c r="N37" s="12"/>
      <c r="O37" s="13"/>
    </row>
    <row r="38" spans="1:15" ht="36.75" customHeight="1" outlineLevel="6">
      <c r="A38" s="55">
        <v>182</v>
      </c>
      <c r="B38" s="56">
        <v>1030200001</v>
      </c>
      <c r="C38" s="56" t="s">
        <v>90</v>
      </c>
      <c r="D38" s="57" t="s">
        <v>94</v>
      </c>
      <c r="E38" s="49" t="s">
        <v>305</v>
      </c>
      <c r="F38" s="58"/>
      <c r="G38" s="48">
        <v>3710.5</v>
      </c>
      <c r="H38" s="48">
        <v>4028.9</v>
      </c>
      <c r="I38" s="12"/>
      <c r="J38" s="12"/>
      <c r="K38" s="12"/>
      <c r="L38" s="12"/>
      <c r="M38" s="12"/>
      <c r="N38" s="12"/>
      <c r="O38" s="13"/>
    </row>
    <row r="39" spans="1:15" ht="22.5" customHeight="1" outlineLevel="1">
      <c r="A39" s="50" t="s">
        <v>88</v>
      </c>
      <c r="B39" s="51" t="s">
        <v>98</v>
      </c>
      <c r="C39" s="51" t="s">
        <v>90</v>
      </c>
      <c r="D39" s="52" t="s">
        <v>88</v>
      </c>
      <c r="E39" s="53" t="s">
        <v>166</v>
      </c>
      <c r="F39" s="54"/>
      <c r="G39" s="47">
        <f>G40+G54+G58+G62</f>
        <v>33255.799999999996</v>
      </c>
      <c r="H39" s="47">
        <f>H40+H54+H58+H62</f>
        <v>35025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3">
        <v>0</v>
      </c>
    </row>
    <row r="40" spans="1:15" ht="39" customHeight="1" outlineLevel="2">
      <c r="A40" s="55" t="s">
        <v>88</v>
      </c>
      <c r="B40" s="56" t="s">
        <v>99</v>
      </c>
      <c r="C40" s="56" t="s">
        <v>90</v>
      </c>
      <c r="D40" s="57" t="s">
        <v>94</v>
      </c>
      <c r="E40" s="49" t="s">
        <v>167</v>
      </c>
      <c r="F40" s="59"/>
      <c r="G40" s="48">
        <f>G41</f>
        <v>16515.7</v>
      </c>
      <c r="H40" s="48">
        <f>H41</f>
        <v>17379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3">
        <v>0</v>
      </c>
    </row>
    <row r="41" spans="1:15" ht="39.75" customHeight="1" outlineLevel="2">
      <c r="A41" s="55">
        <v>182</v>
      </c>
      <c r="B41" s="56" t="s">
        <v>99</v>
      </c>
      <c r="C41" s="56" t="s">
        <v>90</v>
      </c>
      <c r="D41" s="57" t="s">
        <v>94</v>
      </c>
      <c r="E41" s="49" t="s">
        <v>167</v>
      </c>
      <c r="F41" s="59"/>
      <c r="G41" s="48">
        <v>16515.7</v>
      </c>
      <c r="H41" s="48">
        <v>17379</v>
      </c>
      <c r="I41" s="12"/>
      <c r="J41" s="12"/>
      <c r="K41" s="12"/>
      <c r="L41" s="12"/>
      <c r="M41" s="12"/>
      <c r="N41" s="12"/>
      <c r="O41" s="13"/>
    </row>
    <row r="42" spans="1:15" ht="56.25" hidden="1" outlineLevel="5">
      <c r="A42" s="55" t="s">
        <v>88</v>
      </c>
      <c r="B42" s="56" t="s">
        <v>100</v>
      </c>
      <c r="C42" s="56" t="s">
        <v>90</v>
      </c>
      <c r="D42" s="57" t="s">
        <v>94</v>
      </c>
      <c r="E42" s="49" t="s">
        <v>168</v>
      </c>
      <c r="F42" s="59"/>
      <c r="G42" s="48"/>
      <c r="H42" s="48"/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3">
        <v>0</v>
      </c>
    </row>
    <row r="43" spans="1:15" ht="56.25" hidden="1" outlineLevel="6">
      <c r="A43" s="55" t="s">
        <v>93</v>
      </c>
      <c r="B43" s="56" t="s">
        <v>100</v>
      </c>
      <c r="C43" s="56" t="s">
        <v>90</v>
      </c>
      <c r="D43" s="57" t="s">
        <v>94</v>
      </c>
      <c r="E43" s="49" t="s">
        <v>168</v>
      </c>
      <c r="F43" s="59"/>
      <c r="G43" s="48"/>
      <c r="H43" s="48"/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3">
        <v>0</v>
      </c>
    </row>
    <row r="44" spans="1:15" ht="56.25" hidden="1" outlineLevel="6">
      <c r="A44" s="55" t="s">
        <v>88</v>
      </c>
      <c r="B44" s="56" t="s">
        <v>195</v>
      </c>
      <c r="C44" s="56" t="s">
        <v>90</v>
      </c>
      <c r="D44" s="57" t="s">
        <v>94</v>
      </c>
      <c r="E44" s="49" t="s">
        <v>168</v>
      </c>
      <c r="F44" s="59"/>
      <c r="G44" s="48"/>
      <c r="H44" s="48"/>
      <c r="I44" s="12"/>
      <c r="J44" s="12"/>
      <c r="K44" s="12"/>
      <c r="L44" s="12"/>
      <c r="M44" s="12"/>
      <c r="N44" s="12"/>
      <c r="O44" s="13"/>
    </row>
    <row r="45" spans="1:15" ht="56.25" hidden="1" outlineLevel="6">
      <c r="A45" s="55" t="s">
        <v>93</v>
      </c>
      <c r="B45" s="56" t="s">
        <v>195</v>
      </c>
      <c r="C45" s="56" t="s">
        <v>90</v>
      </c>
      <c r="D45" s="57" t="s">
        <v>94</v>
      </c>
      <c r="E45" s="49" t="s">
        <v>168</v>
      </c>
      <c r="F45" s="59"/>
      <c r="G45" s="48"/>
      <c r="H45" s="48"/>
      <c r="I45" s="12"/>
      <c r="J45" s="12"/>
      <c r="K45" s="12"/>
      <c r="L45" s="12"/>
      <c r="M45" s="12"/>
      <c r="N45" s="12"/>
      <c r="O45" s="13"/>
    </row>
    <row r="46" spans="1:15" ht="56.25" hidden="1" outlineLevel="5">
      <c r="A46" s="55" t="s">
        <v>88</v>
      </c>
      <c r="B46" s="56" t="s">
        <v>101</v>
      </c>
      <c r="C46" s="56" t="s">
        <v>90</v>
      </c>
      <c r="D46" s="57" t="s">
        <v>94</v>
      </c>
      <c r="E46" s="49" t="s">
        <v>169</v>
      </c>
      <c r="F46" s="59"/>
      <c r="G46" s="48"/>
      <c r="H46" s="48"/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3">
        <v>0</v>
      </c>
    </row>
    <row r="47" spans="1:15" ht="56.25" hidden="1" outlineLevel="6">
      <c r="A47" s="55" t="s">
        <v>93</v>
      </c>
      <c r="B47" s="56" t="s">
        <v>101</v>
      </c>
      <c r="C47" s="56" t="s">
        <v>90</v>
      </c>
      <c r="D47" s="57" t="s">
        <v>94</v>
      </c>
      <c r="E47" s="49" t="s">
        <v>169</v>
      </c>
      <c r="F47" s="59"/>
      <c r="G47" s="48"/>
      <c r="H47" s="48"/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3">
        <v>0</v>
      </c>
    </row>
    <row r="48" spans="1:15" ht="56.25" hidden="1" outlineLevel="6">
      <c r="A48" s="55" t="s">
        <v>88</v>
      </c>
      <c r="B48" s="56" t="s">
        <v>196</v>
      </c>
      <c r="C48" s="56" t="s">
        <v>90</v>
      </c>
      <c r="D48" s="57" t="s">
        <v>94</v>
      </c>
      <c r="E48" s="49" t="s">
        <v>169</v>
      </c>
      <c r="F48" s="59"/>
      <c r="G48" s="48"/>
      <c r="H48" s="48"/>
      <c r="I48" s="12"/>
      <c r="J48" s="12"/>
      <c r="K48" s="12"/>
      <c r="L48" s="12"/>
      <c r="M48" s="12"/>
      <c r="N48" s="12"/>
      <c r="O48" s="13"/>
    </row>
    <row r="49" spans="1:15" ht="56.25" hidden="1" outlineLevel="6">
      <c r="A49" s="55" t="s">
        <v>93</v>
      </c>
      <c r="B49" s="56" t="s">
        <v>196</v>
      </c>
      <c r="C49" s="56" t="s">
        <v>90</v>
      </c>
      <c r="D49" s="57" t="s">
        <v>94</v>
      </c>
      <c r="E49" s="49" t="s">
        <v>169</v>
      </c>
      <c r="F49" s="59"/>
      <c r="G49" s="48"/>
      <c r="H49" s="48"/>
      <c r="I49" s="12"/>
      <c r="J49" s="12"/>
      <c r="K49" s="12"/>
      <c r="L49" s="12"/>
      <c r="M49" s="12"/>
      <c r="N49" s="12"/>
      <c r="O49" s="13"/>
    </row>
    <row r="50" spans="1:15" s="7" customFormat="1" ht="56.25" hidden="1" outlineLevel="5">
      <c r="A50" s="55" t="s">
        <v>88</v>
      </c>
      <c r="B50" s="56" t="s">
        <v>102</v>
      </c>
      <c r="C50" s="56" t="s">
        <v>90</v>
      </c>
      <c r="D50" s="57" t="s">
        <v>94</v>
      </c>
      <c r="E50" s="49" t="s">
        <v>202</v>
      </c>
      <c r="F50" s="59"/>
      <c r="G50" s="48"/>
      <c r="H50" s="48"/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s="7" customFormat="1" ht="56.25" hidden="1" outlineLevel="6">
      <c r="A51" s="55" t="s">
        <v>93</v>
      </c>
      <c r="B51" s="56" t="s">
        <v>102</v>
      </c>
      <c r="C51" s="56" t="s">
        <v>90</v>
      </c>
      <c r="D51" s="57" t="s">
        <v>94</v>
      </c>
      <c r="E51" s="49" t="s">
        <v>202</v>
      </c>
      <c r="F51" s="59"/>
      <c r="G51" s="48"/>
      <c r="H51" s="48"/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s="7" customFormat="1" ht="56.25" hidden="1" outlineLevel="6">
      <c r="A52" s="55" t="s">
        <v>88</v>
      </c>
      <c r="B52" s="56" t="s">
        <v>197</v>
      </c>
      <c r="C52" s="56" t="s">
        <v>90</v>
      </c>
      <c r="D52" s="57" t="s">
        <v>94</v>
      </c>
      <c r="E52" s="49" t="s">
        <v>202</v>
      </c>
      <c r="F52" s="59"/>
      <c r="G52" s="48"/>
      <c r="H52" s="48"/>
      <c r="I52" s="16"/>
      <c r="J52" s="16"/>
      <c r="K52" s="16"/>
      <c r="L52" s="16"/>
      <c r="M52" s="16"/>
      <c r="N52" s="16"/>
      <c r="O52" s="16"/>
    </row>
    <row r="53" spans="1:15" ht="56.25" hidden="1" outlineLevel="6">
      <c r="A53" s="55" t="s">
        <v>93</v>
      </c>
      <c r="B53" s="56" t="s">
        <v>197</v>
      </c>
      <c r="C53" s="56" t="s">
        <v>90</v>
      </c>
      <c r="D53" s="57" t="s">
        <v>94</v>
      </c>
      <c r="E53" s="49" t="s">
        <v>202</v>
      </c>
      <c r="F53" s="59"/>
      <c r="G53" s="48"/>
      <c r="H53" s="48"/>
      <c r="I53" s="12"/>
      <c r="J53" s="12"/>
      <c r="K53" s="12"/>
      <c r="L53" s="12"/>
      <c r="M53" s="12"/>
      <c r="N53" s="12"/>
      <c r="O53" s="13"/>
    </row>
    <row r="54" spans="1:15" ht="37.5" outlineLevel="5" collapsed="1">
      <c r="A54" s="55" t="s">
        <v>88</v>
      </c>
      <c r="B54" s="56" t="s">
        <v>103</v>
      </c>
      <c r="C54" s="56" t="s">
        <v>90</v>
      </c>
      <c r="D54" s="57" t="s">
        <v>94</v>
      </c>
      <c r="E54" s="49" t="s">
        <v>170</v>
      </c>
      <c r="F54" s="59"/>
      <c r="G54" s="48">
        <f>G55</f>
        <v>16582.5</v>
      </c>
      <c r="H54" s="48">
        <f>H55</f>
        <v>17478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3">
        <v>0</v>
      </c>
    </row>
    <row r="55" spans="1:15" ht="39.75" customHeight="1" outlineLevel="6">
      <c r="A55" s="55" t="s">
        <v>93</v>
      </c>
      <c r="B55" s="56" t="s">
        <v>103</v>
      </c>
      <c r="C55" s="56" t="s">
        <v>90</v>
      </c>
      <c r="D55" s="57" t="s">
        <v>94</v>
      </c>
      <c r="E55" s="49" t="s">
        <v>170</v>
      </c>
      <c r="F55" s="59"/>
      <c r="G55" s="48">
        <v>16582.5</v>
      </c>
      <c r="H55" s="48">
        <v>17478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3">
        <v>0</v>
      </c>
    </row>
    <row r="56" spans="1:15" ht="37.5" hidden="1" outlineLevel="6">
      <c r="A56" s="55" t="s">
        <v>88</v>
      </c>
      <c r="B56" s="56" t="s">
        <v>198</v>
      </c>
      <c r="C56" s="56" t="s">
        <v>90</v>
      </c>
      <c r="D56" s="57" t="s">
        <v>94</v>
      </c>
      <c r="E56" s="49" t="s">
        <v>170</v>
      </c>
      <c r="F56" s="59"/>
      <c r="G56" s="48"/>
      <c r="H56" s="48"/>
      <c r="I56" s="12"/>
      <c r="J56" s="12"/>
      <c r="K56" s="12"/>
      <c r="L56" s="12"/>
      <c r="M56" s="12"/>
      <c r="N56" s="12"/>
      <c r="O56" s="13"/>
    </row>
    <row r="57" spans="1:15" ht="37.5" hidden="1" outlineLevel="6">
      <c r="A57" s="55" t="s">
        <v>93</v>
      </c>
      <c r="B57" s="56" t="s">
        <v>198</v>
      </c>
      <c r="C57" s="56" t="s">
        <v>90</v>
      </c>
      <c r="D57" s="57" t="s">
        <v>94</v>
      </c>
      <c r="E57" s="49" t="s">
        <v>170</v>
      </c>
      <c r="F57" s="59"/>
      <c r="G57" s="48"/>
      <c r="H57" s="48"/>
      <c r="I57" s="12"/>
      <c r="J57" s="12"/>
      <c r="K57" s="12"/>
      <c r="L57" s="12"/>
      <c r="M57" s="12"/>
      <c r="N57" s="12"/>
      <c r="O57" s="13"/>
    </row>
    <row r="58" spans="1:15" ht="18.75" outlineLevel="5" collapsed="1">
      <c r="A58" s="55" t="s">
        <v>88</v>
      </c>
      <c r="B58" s="56" t="s">
        <v>104</v>
      </c>
      <c r="C58" s="56" t="s">
        <v>90</v>
      </c>
      <c r="D58" s="57" t="s">
        <v>94</v>
      </c>
      <c r="E58" s="49" t="s">
        <v>171</v>
      </c>
      <c r="F58" s="59"/>
      <c r="G58" s="48">
        <f>G59</f>
        <v>48.7</v>
      </c>
      <c r="H58" s="48">
        <f>H59</f>
        <v>50.2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3">
        <v>0</v>
      </c>
    </row>
    <row r="59" spans="1:15" ht="18.75" outlineLevel="6">
      <c r="A59" s="55" t="s">
        <v>93</v>
      </c>
      <c r="B59" s="56" t="s">
        <v>104</v>
      </c>
      <c r="C59" s="56" t="s">
        <v>90</v>
      </c>
      <c r="D59" s="57" t="s">
        <v>94</v>
      </c>
      <c r="E59" s="49" t="s">
        <v>171</v>
      </c>
      <c r="F59" s="59"/>
      <c r="G59" s="48">
        <v>48.7</v>
      </c>
      <c r="H59" s="48">
        <v>50.2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3">
        <v>0</v>
      </c>
    </row>
    <row r="60" spans="1:15" ht="0.75" customHeight="1" hidden="1" outlineLevel="6">
      <c r="A60" s="55" t="s">
        <v>88</v>
      </c>
      <c r="B60" s="56" t="s">
        <v>199</v>
      </c>
      <c r="C60" s="56" t="s">
        <v>90</v>
      </c>
      <c r="D60" s="57" t="s">
        <v>94</v>
      </c>
      <c r="E60" s="49" t="s">
        <v>171</v>
      </c>
      <c r="F60" s="59"/>
      <c r="G60" s="48">
        <f>G61</f>
        <v>11.9</v>
      </c>
      <c r="H60" s="48">
        <f>H61</f>
        <v>11.9</v>
      </c>
      <c r="I60" s="12"/>
      <c r="J60" s="12"/>
      <c r="K60" s="12"/>
      <c r="L60" s="12"/>
      <c r="M60" s="12"/>
      <c r="N60" s="12"/>
      <c r="O60" s="13"/>
    </row>
    <row r="61" spans="1:15" ht="18.75" hidden="1" outlineLevel="6">
      <c r="A61" s="55" t="s">
        <v>93</v>
      </c>
      <c r="B61" s="56" t="s">
        <v>199</v>
      </c>
      <c r="C61" s="56" t="s">
        <v>90</v>
      </c>
      <c r="D61" s="57" t="s">
        <v>94</v>
      </c>
      <c r="E61" s="49" t="s">
        <v>171</v>
      </c>
      <c r="F61" s="59"/>
      <c r="G61" s="48">
        <v>11.9</v>
      </c>
      <c r="H61" s="48">
        <v>11.9</v>
      </c>
      <c r="I61" s="12"/>
      <c r="J61" s="12"/>
      <c r="K61" s="12"/>
      <c r="L61" s="12"/>
      <c r="M61" s="12"/>
      <c r="N61" s="12"/>
      <c r="O61" s="13"/>
    </row>
    <row r="62" spans="1:15" ht="37.5" outlineLevel="6">
      <c r="A62" s="55" t="s">
        <v>88</v>
      </c>
      <c r="B62" s="56">
        <v>1050400002</v>
      </c>
      <c r="C62" s="56" t="s">
        <v>90</v>
      </c>
      <c r="D62" s="57" t="s">
        <v>94</v>
      </c>
      <c r="E62" s="49" t="s">
        <v>285</v>
      </c>
      <c r="F62" s="59"/>
      <c r="G62" s="48">
        <f>G63</f>
        <v>108.9</v>
      </c>
      <c r="H62" s="48">
        <f>H63</f>
        <v>117.8</v>
      </c>
      <c r="I62" s="12"/>
      <c r="J62" s="12"/>
      <c r="K62" s="12"/>
      <c r="L62" s="12"/>
      <c r="M62" s="12"/>
      <c r="N62" s="12"/>
      <c r="O62" s="13"/>
    </row>
    <row r="63" spans="1:15" ht="37.5" outlineLevel="6">
      <c r="A63" s="55" t="s">
        <v>93</v>
      </c>
      <c r="B63" s="56">
        <v>1050400002</v>
      </c>
      <c r="C63" s="56" t="s">
        <v>90</v>
      </c>
      <c r="D63" s="57" t="s">
        <v>94</v>
      </c>
      <c r="E63" s="49" t="s">
        <v>285</v>
      </c>
      <c r="F63" s="59"/>
      <c r="G63" s="48">
        <v>108.9</v>
      </c>
      <c r="H63" s="48">
        <v>117.8</v>
      </c>
      <c r="I63" s="12"/>
      <c r="J63" s="12"/>
      <c r="K63" s="12"/>
      <c r="L63" s="12"/>
      <c r="M63" s="12"/>
      <c r="N63" s="12"/>
      <c r="O63" s="13"/>
    </row>
    <row r="64" spans="1:15" ht="19.5" customHeight="1" outlineLevel="1">
      <c r="A64" s="55" t="s">
        <v>88</v>
      </c>
      <c r="B64" s="56" t="s">
        <v>105</v>
      </c>
      <c r="C64" s="56" t="s">
        <v>90</v>
      </c>
      <c r="D64" s="57" t="s">
        <v>88</v>
      </c>
      <c r="E64" s="53" t="s">
        <v>172</v>
      </c>
      <c r="F64" s="54"/>
      <c r="G64" s="47">
        <f>G65</f>
        <v>13179.4</v>
      </c>
      <c r="H64" s="47">
        <f>H65</f>
        <v>14088.8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3">
        <v>0</v>
      </c>
    </row>
    <row r="65" spans="1:21" ht="21.75" customHeight="1" outlineLevel="1">
      <c r="A65" s="55" t="s">
        <v>88</v>
      </c>
      <c r="B65" s="56" t="s">
        <v>178</v>
      </c>
      <c r="C65" s="56" t="s">
        <v>90</v>
      </c>
      <c r="D65" s="57" t="s">
        <v>94</v>
      </c>
      <c r="E65" s="49" t="s">
        <v>179</v>
      </c>
      <c r="F65" s="58"/>
      <c r="G65" s="48">
        <f>G66</f>
        <v>13179.4</v>
      </c>
      <c r="H65" s="48">
        <f>H66</f>
        <v>14088.8</v>
      </c>
      <c r="I65" s="9"/>
      <c r="J65" s="10"/>
      <c r="K65" s="11"/>
      <c r="L65" s="14"/>
      <c r="M65" s="15"/>
      <c r="N65" s="15"/>
      <c r="O65" s="15"/>
      <c r="P65" s="4"/>
      <c r="Q65" s="5"/>
      <c r="U65" s="1"/>
    </row>
    <row r="66" spans="1:21" ht="20.25" customHeight="1" outlineLevel="1">
      <c r="A66" s="55" t="s">
        <v>93</v>
      </c>
      <c r="B66" s="56" t="s">
        <v>178</v>
      </c>
      <c r="C66" s="56" t="s">
        <v>90</v>
      </c>
      <c r="D66" s="57" t="s">
        <v>94</v>
      </c>
      <c r="E66" s="49" t="s">
        <v>179</v>
      </c>
      <c r="F66" s="58"/>
      <c r="G66" s="48">
        <v>13179.4</v>
      </c>
      <c r="H66" s="48">
        <v>14088.8</v>
      </c>
      <c r="I66" s="9"/>
      <c r="J66" s="10"/>
      <c r="K66" s="11"/>
      <c r="L66" s="14"/>
      <c r="M66" s="15"/>
      <c r="N66" s="15"/>
      <c r="O66" s="15"/>
      <c r="P66" s="4"/>
      <c r="Q66" s="5"/>
      <c r="U66" s="1"/>
    </row>
    <row r="67" spans="1:15" ht="40.5" customHeight="1" outlineLevel="5">
      <c r="A67" s="55" t="s">
        <v>88</v>
      </c>
      <c r="B67" s="56" t="s">
        <v>106</v>
      </c>
      <c r="C67" s="56" t="s">
        <v>90</v>
      </c>
      <c r="D67" s="57" t="s">
        <v>94</v>
      </c>
      <c r="E67" s="49" t="s">
        <v>173</v>
      </c>
      <c r="F67" s="59"/>
      <c r="G67" s="48">
        <f>G68</f>
        <v>13179.4</v>
      </c>
      <c r="H67" s="48">
        <f>H68</f>
        <v>14088.8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3">
        <v>0</v>
      </c>
    </row>
    <row r="68" spans="1:15" ht="39.75" customHeight="1" outlineLevel="6">
      <c r="A68" s="55" t="s">
        <v>93</v>
      </c>
      <c r="B68" s="56" t="s">
        <v>106</v>
      </c>
      <c r="C68" s="56" t="s">
        <v>90</v>
      </c>
      <c r="D68" s="57" t="s">
        <v>94</v>
      </c>
      <c r="E68" s="49" t="s">
        <v>173</v>
      </c>
      <c r="F68" s="59"/>
      <c r="G68" s="48">
        <v>13179.4</v>
      </c>
      <c r="H68" s="48">
        <v>14088.8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3">
        <v>0</v>
      </c>
    </row>
    <row r="69" spans="1:15" ht="18.75" customHeight="1" outlineLevel="1">
      <c r="A69" s="55" t="s">
        <v>88</v>
      </c>
      <c r="B69" s="56" t="s">
        <v>107</v>
      </c>
      <c r="C69" s="56" t="s">
        <v>90</v>
      </c>
      <c r="D69" s="57" t="s">
        <v>88</v>
      </c>
      <c r="E69" s="53" t="s">
        <v>174</v>
      </c>
      <c r="F69" s="59"/>
      <c r="G69" s="47">
        <f>G70+G83</f>
        <v>1946.5</v>
      </c>
      <c r="H69" s="47">
        <f>H70+H83</f>
        <v>2051.6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3">
        <v>0</v>
      </c>
    </row>
    <row r="70" spans="1:21" ht="40.5" customHeight="1" outlineLevel="1">
      <c r="A70" s="55" t="s">
        <v>88</v>
      </c>
      <c r="B70" s="56" t="s">
        <v>180</v>
      </c>
      <c r="C70" s="56" t="s">
        <v>90</v>
      </c>
      <c r="D70" s="57" t="s">
        <v>94</v>
      </c>
      <c r="E70" s="49" t="s">
        <v>181</v>
      </c>
      <c r="F70" s="58"/>
      <c r="G70" s="48">
        <f>G71</f>
        <v>1937.5</v>
      </c>
      <c r="H70" s="48">
        <f>H71</f>
        <v>2042.6</v>
      </c>
      <c r="I70" s="9"/>
      <c r="J70" s="10"/>
      <c r="K70" s="11"/>
      <c r="L70" s="14"/>
      <c r="M70" s="15"/>
      <c r="N70" s="15"/>
      <c r="O70" s="15"/>
      <c r="P70" s="4"/>
      <c r="Q70" s="5"/>
      <c r="U70" s="1"/>
    </row>
    <row r="71" spans="1:21" ht="40.5" customHeight="1" outlineLevel="1">
      <c r="A71" s="55">
        <v>182</v>
      </c>
      <c r="B71" s="56" t="s">
        <v>180</v>
      </c>
      <c r="C71" s="56" t="s">
        <v>90</v>
      </c>
      <c r="D71" s="57" t="s">
        <v>94</v>
      </c>
      <c r="E71" s="49" t="s">
        <v>181</v>
      </c>
      <c r="F71" s="58"/>
      <c r="G71" s="48">
        <v>1937.5</v>
      </c>
      <c r="H71" s="48">
        <v>2042.6</v>
      </c>
      <c r="I71" s="9"/>
      <c r="J71" s="10"/>
      <c r="K71" s="11"/>
      <c r="L71" s="14"/>
      <c r="M71" s="15"/>
      <c r="N71" s="15"/>
      <c r="O71" s="15"/>
      <c r="P71" s="4"/>
      <c r="Q71" s="5"/>
      <c r="U71" s="1"/>
    </row>
    <row r="72" spans="1:17" ht="112.5" hidden="1" outlineLevel="5">
      <c r="A72" s="55" t="s">
        <v>88</v>
      </c>
      <c r="B72" s="56" t="s">
        <v>108</v>
      </c>
      <c r="C72" s="56" t="s">
        <v>90</v>
      </c>
      <c r="D72" s="57" t="s">
        <v>94</v>
      </c>
      <c r="E72" s="49" t="s">
        <v>175</v>
      </c>
      <c r="F72" s="59"/>
      <c r="G72" s="48">
        <f>G73</f>
        <v>2438</v>
      </c>
      <c r="H72" s="48">
        <f>H73</f>
        <v>2438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3">
        <v>0</v>
      </c>
      <c r="P72" s="6"/>
      <c r="Q72" s="6"/>
    </row>
    <row r="73" spans="1:17" ht="112.5" hidden="1" outlineLevel="6">
      <c r="A73" s="55" t="s">
        <v>93</v>
      </c>
      <c r="B73" s="56" t="s">
        <v>108</v>
      </c>
      <c r="C73" s="56" t="s">
        <v>90</v>
      </c>
      <c r="D73" s="57" t="s">
        <v>94</v>
      </c>
      <c r="E73" s="49" t="s">
        <v>175</v>
      </c>
      <c r="F73" s="59"/>
      <c r="G73" s="48">
        <v>2438</v>
      </c>
      <c r="H73" s="48">
        <v>2438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3">
        <v>0</v>
      </c>
      <c r="P73" s="6"/>
      <c r="Q73" s="6"/>
    </row>
    <row r="74" spans="1:15" ht="34.5" customHeight="1" hidden="1" outlineLevel="1" collapsed="1">
      <c r="A74" s="50" t="s">
        <v>88</v>
      </c>
      <c r="B74" s="51" t="s">
        <v>110</v>
      </c>
      <c r="C74" s="51" t="s">
        <v>90</v>
      </c>
      <c r="D74" s="52" t="s">
        <v>88</v>
      </c>
      <c r="E74" s="53" t="s">
        <v>0</v>
      </c>
      <c r="F74" s="54"/>
      <c r="G74" s="47">
        <f>G75+G79</f>
        <v>0</v>
      </c>
      <c r="H74" s="47">
        <f>H75+H79</f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3">
        <v>0</v>
      </c>
    </row>
    <row r="75" spans="1:15" ht="18.75" hidden="1" outlineLevel="2">
      <c r="A75" s="55" t="s">
        <v>88</v>
      </c>
      <c r="B75" s="56" t="s">
        <v>111</v>
      </c>
      <c r="C75" s="56" t="s">
        <v>90</v>
      </c>
      <c r="D75" s="57" t="s">
        <v>94</v>
      </c>
      <c r="E75" s="49" t="s">
        <v>1</v>
      </c>
      <c r="F75" s="59"/>
      <c r="G75" s="48">
        <f>G77</f>
        <v>0</v>
      </c>
      <c r="H75" s="48">
        <f>H77</f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3">
        <v>0</v>
      </c>
    </row>
    <row r="76" spans="1:15" ht="17.25" customHeight="1" hidden="1" outlineLevel="2">
      <c r="A76" s="55">
        <v>182</v>
      </c>
      <c r="B76" s="56" t="s">
        <v>111</v>
      </c>
      <c r="C76" s="56" t="s">
        <v>90</v>
      </c>
      <c r="D76" s="57" t="s">
        <v>94</v>
      </c>
      <c r="E76" s="49" t="s">
        <v>1</v>
      </c>
      <c r="F76" s="59"/>
      <c r="G76" s="48"/>
      <c r="H76" s="48"/>
      <c r="I76" s="12"/>
      <c r="J76" s="12"/>
      <c r="K76" s="12"/>
      <c r="L76" s="12"/>
      <c r="M76" s="12"/>
      <c r="N76" s="12"/>
      <c r="O76" s="13"/>
    </row>
    <row r="77" spans="1:15" ht="0.75" customHeight="1" hidden="1" outlineLevel="5">
      <c r="A77" s="55" t="s">
        <v>88</v>
      </c>
      <c r="B77" s="56" t="s">
        <v>112</v>
      </c>
      <c r="C77" s="56" t="s">
        <v>90</v>
      </c>
      <c r="D77" s="57" t="s">
        <v>94</v>
      </c>
      <c r="E77" s="49" t="s">
        <v>2</v>
      </c>
      <c r="F77" s="59"/>
      <c r="G77" s="48"/>
      <c r="H77" s="48"/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3">
        <v>0</v>
      </c>
    </row>
    <row r="78" spans="1:15" ht="18.75" hidden="1" outlineLevel="6">
      <c r="A78" s="55" t="s">
        <v>93</v>
      </c>
      <c r="B78" s="56" t="s">
        <v>112</v>
      </c>
      <c r="C78" s="56" t="s">
        <v>90</v>
      </c>
      <c r="D78" s="57" t="s">
        <v>94</v>
      </c>
      <c r="E78" s="49" t="s">
        <v>2</v>
      </c>
      <c r="F78" s="59"/>
      <c r="G78" s="48"/>
      <c r="H78" s="48"/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3">
        <v>0</v>
      </c>
    </row>
    <row r="79" spans="1:15" ht="36" customHeight="1" hidden="1" outlineLevel="6">
      <c r="A79" s="55" t="s">
        <v>88</v>
      </c>
      <c r="B79" s="56">
        <v>1090600002</v>
      </c>
      <c r="C79" s="56" t="s">
        <v>90</v>
      </c>
      <c r="D79" s="57" t="s">
        <v>94</v>
      </c>
      <c r="E79" s="49" t="s">
        <v>228</v>
      </c>
      <c r="F79" s="59"/>
      <c r="G79" s="48"/>
      <c r="H79" s="48"/>
      <c r="I79" s="12"/>
      <c r="J79" s="12"/>
      <c r="K79" s="12"/>
      <c r="L79" s="12"/>
      <c r="M79" s="12"/>
      <c r="N79" s="12"/>
      <c r="O79" s="13"/>
    </row>
    <row r="80" spans="1:15" ht="18.75" hidden="1" outlineLevel="6">
      <c r="A80" s="50">
        <v>182</v>
      </c>
      <c r="B80" s="51">
        <v>1090600002</v>
      </c>
      <c r="C80" s="51" t="s">
        <v>90</v>
      </c>
      <c r="D80" s="52" t="s">
        <v>94</v>
      </c>
      <c r="E80" s="53" t="s">
        <v>3</v>
      </c>
      <c r="F80" s="54"/>
      <c r="G80" s="47">
        <f>G82</f>
        <v>6</v>
      </c>
      <c r="H80" s="47">
        <f>H82</f>
        <v>6</v>
      </c>
      <c r="I80" s="12"/>
      <c r="J80" s="12"/>
      <c r="K80" s="12"/>
      <c r="L80" s="12"/>
      <c r="M80" s="12"/>
      <c r="N80" s="12"/>
      <c r="O80" s="13"/>
    </row>
    <row r="81" spans="1:15" ht="18.75" hidden="1" outlineLevel="5">
      <c r="A81" s="55" t="s">
        <v>88</v>
      </c>
      <c r="B81" s="56" t="s">
        <v>113</v>
      </c>
      <c r="C81" s="56" t="s">
        <v>90</v>
      </c>
      <c r="D81" s="57" t="s">
        <v>94</v>
      </c>
      <c r="E81" s="49" t="s">
        <v>3</v>
      </c>
      <c r="F81" s="59"/>
      <c r="G81" s="48">
        <f>G82</f>
        <v>6</v>
      </c>
      <c r="H81" s="48">
        <f>H82</f>
        <v>6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3">
        <v>0</v>
      </c>
    </row>
    <row r="82" spans="1:15" ht="18.75" hidden="1" outlineLevel="6">
      <c r="A82" s="55" t="s">
        <v>93</v>
      </c>
      <c r="B82" s="56" t="s">
        <v>113</v>
      </c>
      <c r="C82" s="56" t="s">
        <v>90</v>
      </c>
      <c r="D82" s="57" t="s">
        <v>94</v>
      </c>
      <c r="E82" s="49" t="s">
        <v>3</v>
      </c>
      <c r="F82" s="59"/>
      <c r="G82" s="48">
        <v>6</v>
      </c>
      <c r="H82" s="48">
        <v>6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3">
        <v>0</v>
      </c>
    </row>
    <row r="83" spans="1:15" ht="56.25" outlineLevel="6">
      <c r="A83" s="55" t="s">
        <v>88</v>
      </c>
      <c r="B83" s="56">
        <v>1080700001</v>
      </c>
      <c r="C83" s="56" t="s">
        <v>90</v>
      </c>
      <c r="D83" s="57" t="s">
        <v>94</v>
      </c>
      <c r="E83" s="49" t="s">
        <v>302</v>
      </c>
      <c r="F83" s="58"/>
      <c r="G83" s="48">
        <f>G84</f>
        <v>9</v>
      </c>
      <c r="H83" s="48">
        <f>H84</f>
        <v>9</v>
      </c>
      <c r="I83" s="12"/>
      <c r="J83" s="12"/>
      <c r="K83" s="12"/>
      <c r="L83" s="12"/>
      <c r="M83" s="12"/>
      <c r="N83" s="12"/>
      <c r="O83" s="13"/>
    </row>
    <row r="84" spans="1:15" ht="56.25" outlineLevel="6">
      <c r="A84" s="55">
        <v>182</v>
      </c>
      <c r="B84" s="56">
        <v>1080700001</v>
      </c>
      <c r="C84" s="56" t="s">
        <v>90</v>
      </c>
      <c r="D84" s="57" t="s">
        <v>94</v>
      </c>
      <c r="E84" s="49" t="s">
        <v>302</v>
      </c>
      <c r="F84" s="58"/>
      <c r="G84" s="48">
        <v>9</v>
      </c>
      <c r="H84" s="48">
        <v>9</v>
      </c>
      <c r="I84" s="12"/>
      <c r="J84" s="12"/>
      <c r="K84" s="12"/>
      <c r="L84" s="12"/>
      <c r="M84" s="12"/>
      <c r="N84" s="12"/>
      <c r="O84" s="13"/>
    </row>
    <row r="85" spans="1:15" ht="77.25" customHeight="1" outlineLevel="1">
      <c r="A85" s="50" t="s">
        <v>88</v>
      </c>
      <c r="B85" s="51" t="s">
        <v>114</v>
      </c>
      <c r="C85" s="51" t="s">
        <v>90</v>
      </c>
      <c r="D85" s="52" t="s">
        <v>88</v>
      </c>
      <c r="E85" s="53" t="s">
        <v>4</v>
      </c>
      <c r="F85" s="54"/>
      <c r="G85" s="47">
        <f>G86+G90+G94+G104</f>
        <v>9726.5</v>
      </c>
      <c r="H85" s="47">
        <f>H86+H90+H94+H104</f>
        <v>10421.5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3">
        <v>0</v>
      </c>
    </row>
    <row r="86" spans="1:15" ht="78.75" customHeight="1" hidden="1" outlineLevel="2">
      <c r="A86" s="55" t="s">
        <v>88</v>
      </c>
      <c r="B86" s="56" t="s">
        <v>115</v>
      </c>
      <c r="C86" s="56" t="s">
        <v>90</v>
      </c>
      <c r="D86" s="57" t="s">
        <v>117</v>
      </c>
      <c r="E86" s="49" t="s">
        <v>5</v>
      </c>
      <c r="F86" s="59"/>
      <c r="G86" s="48">
        <f>G87</f>
        <v>0</v>
      </c>
      <c r="H86" s="48">
        <f>H87</f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3">
        <v>0</v>
      </c>
    </row>
    <row r="87" spans="1:15" ht="79.5" customHeight="1" hidden="1" outlineLevel="2">
      <c r="A87" s="55">
        <v>919</v>
      </c>
      <c r="B87" s="56" t="s">
        <v>115</v>
      </c>
      <c r="C87" s="56" t="s">
        <v>90</v>
      </c>
      <c r="D87" s="57" t="s">
        <v>117</v>
      </c>
      <c r="E87" s="49" t="s">
        <v>5</v>
      </c>
      <c r="F87" s="59"/>
      <c r="G87" s="48">
        <v>0</v>
      </c>
      <c r="H87" s="48">
        <v>0</v>
      </c>
      <c r="I87" s="12"/>
      <c r="J87" s="12"/>
      <c r="K87" s="12"/>
      <c r="L87" s="12"/>
      <c r="M87" s="12"/>
      <c r="N87" s="12"/>
      <c r="O87" s="13"/>
    </row>
    <row r="88" spans="1:15" ht="0.75" customHeight="1" hidden="1" outlineLevel="5">
      <c r="A88" s="55" t="s">
        <v>88</v>
      </c>
      <c r="B88" s="56" t="s">
        <v>116</v>
      </c>
      <c r="C88" s="56" t="s">
        <v>90</v>
      </c>
      <c r="D88" s="57" t="s">
        <v>117</v>
      </c>
      <c r="E88" s="49" t="s">
        <v>6</v>
      </c>
      <c r="F88" s="59"/>
      <c r="G88" s="48">
        <f>G89</f>
        <v>7</v>
      </c>
      <c r="H88" s="48">
        <f>H89</f>
        <v>7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3">
        <v>0</v>
      </c>
    </row>
    <row r="89" spans="1:15" ht="75" hidden="1" outlineLevel="6">
      <c r="A89" s="55" t="s">
        <v>109</v>
      </c>
      <c r="B89" s="56" t="s">
        <v>116</v>
      </c>
      <c r="C89" s="56" t="s">
        <v>90</v>
      </c>
      <c r="D89" s="57" t="s">
        <v>117</v>
      </c>
      <c r="E89" s="49" t="s">
        <v>6</v>
      </c>
      <c r="F89" s="59"/>
      <c r="G89" s="48">
        <v>7</v>
      </c>
      <c r="H89" s="48">
        <v>7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3">
        <v>0</v>
      </c>
    </row>
    <row r="90" spans="1:15" ht="42.75" customHeight="1" outlineLevel="2" collapsed="1">
      <c r="A90" s="55" t="s">
        <v>88</v>
      </c>
      <c r="B90" s="56" t="s">
        <v>118</v>
      </c>
      <c r="C90" s="56" t="s">
        <v>90</v>
      </c>
      <c r="D90" s="57" t="s">
        <v>117</v>
      </c>
      <c r="E90" s="49" t="s">
        <v>7</v>
      </c>
      <c r="F90" s="59"/>
      <c r="G90" s="48">
        <f>G91</f>
        <v>5</v>
      </c>
      <c r="H90" s="48">
        <f>H91</f>
        <v>5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3">
        <v>0</v>
      </c>
    </row>
    <row r="91" spans="1:15" ht="39.75" customHeight="1" outlineLevel="2">
      <c r="A91" s="55">
        <v>912</v>
      </c>
      <c r="B91" s="56" t="s">
        <v>118</v>
      </c>
      <c r="C91" s="56" t="s">
        <v>90</v>
      </c>
      <c r="D91" s="57" t="s">
        <v>117</v>
      </c>
      <c r="E91" s="49" t="s">
        <v>7</v>
      </c>
      <c r="F91" s="59"/>
      <c r="G91" s="48">
        <v>5</v>
      </c>
      <c r="H91" s="48">
        <v>5</v>
      </c>
      <c r="I91" s="12"/>
      <c r="J91" s="12"/>
      <c r="K91" s="12"/>
      <c r="L91" s="12"/>
      <c r="M91" s="12"/>
      <c r="N91" s="12"/>
      <c r="O91" s="13"/>
    </row>
    <row r="92" spans="1:15" ht="0.75" customHeight="1" hidden="1" outlineLevel="5">
      <c r="A92" s="55" t="s">
        <v>88</v>
      </c>
      <c r="B92" s="56" t="s">
        <v>119</v>
      </c>
      <c r="C92" s="56" t="s">
        <v>90</v>
      </c>
      <c r="D92" s="57" t="s">
        <v>117</v>
      </c>
      <c r="E92" s="49" t="s">
        <v>8</v>
      </c>
      <c r="F92" s="59"/>
      <c r="G92" s="48">
        <f>G93</f>
        <v>5</v>
      </c>
      <c r="H92" s="48">
        <f>H93</f>
        <v>5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3">
        <v>0</v>
      </c>
    </row>
    <row r="93" spans="1:15" ht="56.25" hidden="1" outlineLevel="6">
      <c r="A93" s="55" t="s">
        <v>120</v>
      </c>
      <c r="B93" s="56" t="s">
        <v>119</v>
      </c>
      <c r="C93" s="56" t="s">
        <v>90</v>
      </c>
      <c r="D93" s="57" t="s">
        <v>117</v>
      </c>
      <c r="E93" s="49" t="s">
        <v>9</v>
      </c>
      <c r="F93" s="59"/>
      <c r="G93" s="48">
        <v>5</v>
      </c>
      <c r="H93" s="48">
        <v>5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3">
        <v>0</v>
      </c>
    </row>
    <row r="94" spans="1:15" ht="136.5" customHeight="1" outlineLevel="2" collapsed="1">
      <c r="A94" s="55" t="s">
        <v>88</v>
      </c>
      <c r="B94" s="56" t="s">
        <v>121</v>
      </c>
      <c r="C94" s="56" t="s">
        <v>90</v>
      </c>
      <c r="D94" s="57" t="s">
        <v>117</v>
      </c>
      <c r="E94" s="49" t="s">
        <v>191</v>
      </c>
      <c r="F94" s="59"/>
      <c r="G94" s="48">
        <f>G95</f>
        <v>9559.7</v>
      </c>
      <c r="H94" s="48">
        <f>H95</f>
        <v>10217.1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3">
        <v>0</v>
      </c>
    </row>
    <row r="95" spans="1:15" ht="135" customHeight="1" outlineLevel="2">
      <c r="A95" s="55">
        <v>919</v>
      </c>
      <c r="B95" s="56" t="s">
        <v>121</v>
      </c>
      <c r="C95" s="56" t="s">
        <v>90</v>
      </c>
      <c r="D95" s="57" t="s">
        <v>117</v>
      </c>
      <c r="E95" s="49" t="s">
        <v>191</v>
      </c>
      <c r="F95" s="59"/>
      <c r="G95" s="48">
        <v>9559.7</v>
      </c>
      <c r="H95" s="48">
        <v>10217.1</v>
      </c>
      <c r="I95" s="12"/>
      <c r="J95" s="12"/>
      <c r="K95" s="12"/>
      <c r="L95" s="12"/>
      <c r="M95" s="12"/>
      <c r="N95" s="12"/>
      <c r="O95" s="13"/>
    </row>
    <row r="96" spans="1:15" ht="65.25" customHeight="1" hidden="1" outlineLevel="3">
      <c r="A96" s="60" t="s">
        <v>88</v>
      </c>
      <c r="B96" s="61" t="s">
        <v>122</v>
      </c>
      <c r="C96" s="61" t="s">
        <v>90</v>
      </c>
      <c r="D96" s="62" t="s">
        <v>117</v>
      </c>
      <c r="E96" s="63" t="s">
        <v>10</v>
      </c>
      <c r="F96" s="64"/>
      <c r="G96" s="48">
        <f>G97</f>
        <v>3772.7</v>
      </c>
      <c r="H96" s="48">
        <f>H97</f>
        <v>3772.7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3">
        <v>0</v>
      </c>
    </row>
    <row r="97" spans="1:15" ht="112.5" hidden="1" outlineLevel="5">
      <c r="A97" s="60" t="s">
        <v>88</v>
      </c>
      <c r="B97" s="61" t="s">
        <v>123</v>
      </c>
      <c r="C97" s="61" t="s">
        <v>90</v>
      </c>
      <c r="D97" s="62" t="s">
        <v>117</v>
      </c>
      <c r="E97" s="63" t="s">
        <v>11</v>
      </c>
      <c r="F97" s="64"/>
      <c r="G97" s="48">
        <f>G98</f>
        <v>3772.7</v>
      </c>
      <c r="H97" s="48">
        <f>H98</f>
        <v>3772.7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3">
        <v>0</v>
      </c>
    </row>
    <row r="98" spans="1:15" ht="112.5" hidden="1" outlineLevel="6">
      <c r="A98" s="60" t="s">
        <v>109</v>
      </c>
      <c r="B98" s="61" t="s">
        <v>123</v>
      </c>
      <c r="C98" s="61" t="s">
        <v>90</v>
      </c>
      <c r="D98" s="62" t="s">
        <v>117</v>
      </c>
      <c r="E98" s="63" t="s">
        <v>11</v>
      </c>
      <c r="F98" s="64"/>
      <c r="G98" s="48">
        <v>3772.7</v>
      </c>
      <c r="H98" s="48">
        <v>3772.7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3">
        <v>0</v>
      </c>
    </row>
    <row r="99" spans="1:15" ht="63.75" customHeight="1" hidden="1" outlineLevel="6">
      <c r="A99" s="65" t="s">
        <v>88</v>
      </c>
      <c r="B99" s="66">
        <v>1110502000</v>
      </c>
      <c r="C99" s="66" t="s">
        <v>90</v>
      </c>
      <c r="D99" s="67" t="s">
        <v>117</v>
      </c>
      <c r="E99" s="68" t="s">
        <v>224</v>
      </c>
      <c r="F99" s="69"/>
      <c r="G99" s="48">
        <f>G100</f>
        <v>13</v>
      </c>
      <c r="H99" s="48">
        <f>H100</f>
        <v>13</v>
      </c>
      <c r="I99" s="12"/>
      <c r="J99" s="12"/>
      <c r="K99" s="12"/>
      <c r="L99" s="12"/>
      <c r="M99" s="12"/>
      <c r="N99" s="12"/>
      <c r="O99" s="13"/>
    </row>
    <row r="100" spans="1:15" ht="112.5" hidden="1" outlineLevel="6">
      <c r="A100" s="65" t="s">
        <v>109</v>
      </c>
      <c r="B100" s="66">
        <v>1110502505</v>
      </c>
      <c r="C100" s="66" t="s">
        <v>90</v>
      </c>
      <c r="D100" s="67" t="s">
        <v>117</v>
      </c>
      <c r="E100" s="68" t="s">
        <v>225</v>
      </c>
      <c r="F100" s="69"/>
      <c r="G100" s="48">
        <v>13</v>
      </c>
      <c r="H100" s="48">
        <v>13</v>
      </c>
      <c r="I100" s="12"/>
      <c r="J100" s="12"/>
      <c r="K100" s="12"/>
      <c r="L100" s="12"/>
      <c r="M100" s="12"/>
      <c r="N100" s="12"/>
      <c r="O100" s="13"/>
    </row>
    <row r="101" spans="1:15" ht="63.75" customHeight="1" hidden="1" outlineLevel="3">
      <c r="A101" s="60" t="s">
        <v>88</v>
      </c>
      <c r="B101" s="61" t="s">
        <v>124</v>
      </c>
      <c r="C101" s="61" t="s">
        <v>90</v>
      </c>
      <c r="D101" s="62" t="s">
        <v>117</v>
      </c>
      <c r="E101" s="63" t="s">
        <v>192</v>
      </c>
      <c r="F101" s="64"/>
      <c r="G101" s="48">
        <f>G102</f>
        <v>4198</v>
      </c>
      <c r="H101" s="48">
        <f>H102</f>
        <v>4198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3">
        <v>0</v>
      </c>
    </row>
    <row r="102" spans="1:15" ht="66" customHeight="1" hidden="1" outlineLevel="5">
      <c r="A102" s="55" t="s">
        <v>88</v>
      </c>
      <c r="B102" s="56" t="s">
        <v>125</v>
      </c>
      <c r="C102" s="56" t="s">
        <v>90</v>
      </c>
      <c r="D102" s="57" t="s">
        <v>117</v>
      </c>
      <c r="E102" s="49" t="s">
        <v>193</v>
      </c>
      <c r="F102" s="59"/>
      <c r="G102" s="48">
        <f>G103</f>
        <v>4198</v>
      </c>
      <c r="H102" s="48">
        <f>H103</f>
        <v>4198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3">
        <v>0</v>
      </c>
    </row>
    <row r="103" spans="1:15" ht="65.25" customHeight="1" hidden="1" outlineLevel="6">
      <c r="A103" s="60" t="s">
        <v>109</v>
      </c>
      <c r="B103" s="61" t="s">
        <v>125</v>
      </c>
      <c r="C103" s="61" t="s">
        <v>90</v>
      </c>
      <c r="D103" s="62" t="s">
        <v>117</v>
      </c>
      <c r="E103" s="63" t="s">
        <v>193</v>
      </c>
      <c r="F103" s="64"/>
      <c r="G103" s="48">
        <v>4198</v>
      </c>
      <c r="H103" s="48">
        <v>4198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3">
        <v>0</v>
      </c>
    </row>
    <row r="104" spans="1:15" ht="36.75" customHeight="1" outlineLevel="2" collapsed="1">
      <c r="A104" s="55" t="s">
        <v>88</v>
      </c>
      <c r="B104" s="56" t="s">
        <v>126</v>
      </c>
      <c r="C104" s="56" t="s">
        <v>90</v>
      </c>
      <c r="D104" s="57" t="s">
        <v>117</v>
      </c>
      <c r="E104" s="49" t="s">
        <v>12</v>
      </c>
      <c r="F104" s="59"/>
      <c r="G104" s="48">
        <f>G105</f>
        <v>161.8</v>
      </c>
      <c r="H104" s="48">
        <f>H105</f>
        <v>199.4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3">
        <v>0</v>
      </c>
    </row>
    <row r="105" spans="1:15" ht="39.75" customHeight="1" outlineLevel="2">
      <c r="A105" s="55">
        <v>919</v>
      </c>
      <c r="B105" s="56" t="s">
        <v>126</v>
      </c>
      <c r="C105" s="56" t="s">
        <v>90</v>
      </c>
      <c r="D105" s="57" t="s">
        <v>117</v>
      </c>
      <c r="E105" s="49" t="s">
        <v>12</v>
      </c>
      <c r="F105" s="59"/>
      <c r="G105" s="48">
        <v>161.8</v>
      </c>
      <c r="H105" s="48">
        <v>199.4</v>
      </c>
      <c r="I105" s="12"/>
      <c r="J105" s="12"/>
      <c r="K105" s="12"/>
      <c r="L105" s="12"/>
      <c r="M105" s="12"/>
      <c r="N105" s="12"/>
      <c r="O105" s="13"/>
    </row>
    <row r="106" spans="1:15" ht="75" hidden="1" outlineLevel="3">
      <c r="A106" s="55" t="s">
        <v>88</v>
      </c>
      <c r="B106" s="56" t="s">
        <v>127</v>
      </c>
      <c r="C106" s="56" t="s">
        <v>90</v>
      </c>
      <c r="D106" s="57" t="s">
        <v>117</v>
      </c>
      <c r="E106" s="49" t="s">
        <v>13</v>
      </c>
      <c r="F106" s="59"/>
      <c r="G106" s="48">
        <f>G107</f>
        <v>7.6</v>
      </c>
      <c r="H106" s="48">
        <f>H107</f>
        <v>7.6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3">
        <v>0</v>
      </c>
    </row>
    <row r="107" spans="1:15" ht="93.75" hidden="1" outlineLevel="5">
      <c r="A107" s="55" t="s">
        <v>88</v>
      </c>
      <c r="B107" s="56" t="s">
        <v>128</v>
      </c>
      <c r="C107" s="56" t="s">
        <v>90</v>
      </c>
      <c r="D107" s="57" t="s">
        <v>117</v>
      </c>
      <c r="E107" s="49" t="s">
        <v>14</v>
      </c>
      <c r="F107" s="59"/>
      <c r="G107" s="48">
        <f>G108</f>
        <v>7.6</v>
      </c>
      <c r="H107" s="48">
        <f>H108</f>
        <v>7.6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3">
        <v>0</v>
      </c>
    </row>
    <row r="108" spans="1:15" ht="75" hidden="1" outlineLevel="6">
      <c r="A108" s="55" t="s">
        <v>109</v>
      </c>
      <c r="B108" s="56" t="s">
        <v>128</v>
      </c>
      <c r="C108" s="56" t="s">
        <v>90</v>
      </c>
      <c r="D108" s="57" t="s">
        <v>117</v>
      </c>
      <c r="E108" s="49" t="s">
        <v>15</v>
      </c>
      <c r="F108" s="59"/>
      <c r="G108" s="48">
        <v>7.6</v>
      </c>
      <c r="H108" s="48">
        <v>7.6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3">
        <v>0</v>
      </c>
    </row>
    <row r="109" spans="1:15" ht="40.5" customHeight="1" outlineLevel="1" collapsed="1">
      <c r="A109" s="50" t="s">
        <v>88</v>
      </c>
      <c r="B109" s="51" t="s">
        <v>129</v>
      </c>
      <c r="C109" s="51" t="s">
        <v>90</v>
      </c>
      <c r="D109" s="52" t="s">
        <v>88</v>
      </c>
      <c r="E109" s="53" t="s">
        <v>16</v>
      </c>
      <c r="F109" s="54"/>
      <c r="G109" s="47">
        <f>G110</f>
        <v>1216.9</v>
      </c>
      <c r="H109" s="47">
        <f>H110</f>
        <v>1807.1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3">
        <v>0</v>
      </c>
    </row>
    <row r="110" spans="1:15" ht="41.25" customHeight="1" outlineLevel="5">
      <c r="A110" s="55" t="s">
        <v>88</v>
      </c>
      <c r="B110" s="56" t="s">
        <v>130</v>
      </c>
      <c r="C110" s="56" t="s">
        <v>90</v>
      </c>
      <c r="D110" s="57" t="s">
        <v>117</v>
      </c>
      <c r="E110" s="49" t="s">
        <v>17</v>
      </c>
      <c r="F110" s="59"/>
      <c r="G110" s="48">
        <f>G111</f>
        <v>1216.9</v>
      </c>
      <c r="H110" s="48">
        <f>H111</f>
        <v>1807.1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3">
        <v>0</v>
      </c>
    </row>
    <row r="111" spans="1:15" ht="39" customHeight="1" outlineLevel="6">
      <c r="A111" s="70" t="s">
        <v>231</v>
      </c>
      <c r="B111" s="56" t="s">
        <v>130</v>
      </c>
      <c r="C111" s="56" t="s">
        <v>90</v>
      </c>
      <c r="D111" s="57" t="s">
        <v>117</v>
      </c>
      <c r="E111" s="49" t="s">
        <v>17</v>
      </c>
      <c r="F111" s="59"/>
      <c r="G111" s="48">
        <v>1216.9</v>
      </c>
      <c r="H111" s="48">
        <v>1807.1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3">
        <v>0</v>
      </c>
    </row>
    <row r="112" spans="1:15" ht="57.75" customHeight="1" outlineLevel="1">
      <c r="A112" s="50" t="s">
        <v>88</v>
      </c>
      <c r="B112" s="51" t="s">
        <v>131</v>
      </c>
      <c r="C112" s="51" t="s">
        <v>90</v>
      </c>
      <c r="D112" s="52" t="s">
        <v>88</v>
      </c>
      <c r="E112" s="53" t="s">
        <v>229</v>
      </c>
      <c r="F112" s="54"/>
      <c r="G112" s="47">
        <f>G113+G117</f>
        <v>36608</v>
      </c>
      <c r="H112" s="47">
        <f>H113+H117</f>
        <v>39603</v>
      </c>
      <c r="I112" s="19">
        <f aca="true" t="shared" si="1" ref="I112:O112">I113+I117</f>
        <v>1076.8</v>
      </c>
      <c r="J112" s="19">
        <f t="shared" si="1"/>
        <v>1076.8</v>
      </c>
      <c r="K112" s="19">
        <f t="shared" si="1"/>
        <v>1076.8</v>
      </c>
      <c r="L112" s="19">
        <f t="shared" si="1"/>
        <v>1076.8</v>
      </c>
      <c r="M112" s="19">
        <f t="shared" si="1"/>
        <v>1076.8</v>
      </c>
      <c r="N112" s="19">
        <f t="shared" si="1"/>
        <v>1076.8</v>
      </c>
      <c r="O112" s="19">
        <f t="shared" si="1"/>
        <v>1076.8</v>
      </c>
    </row>
    <row r="113" spans="1:15" ht="21.75" customHeight="1" outlineLevel="2">
      <c r="A113" s="55" t="s">
        <v>88</v>
      </c>
      <c r="B113" s="56">
        <v>1130100000</v>
      </c>
      <c r="C113" s="56" t="s">
        <v>90</v>
      </c>
      <c r="D113" s="57" t="s">
        <v>132</v>
      </c>
      <c r="E113" s="49" t="s">
        <v>286</v>
      </c>
      <c r="F113" s="59"/>
      <c r="G113" s="48">
        <f>G114+G115+G116</f>
        <v>36608</v>
      </c>
      <c r="H113" s="48">
        <f>H114+H115+H116</f>
        <v>39603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3">
        <v>0</v>
      </c>
    </row>
    <row r="114" spans="1:15" ht="21" customHeight="1" outlineLevel="6">
      <c r="A114" s="55">
        <v>902</v>
      </c>
      <c r="B114" s="56">
        <v>1130100000</v>
      </c>
      <c r="C114" s="56" t="s">
        <v>90</v>
      </c>
      <c r="D114" s="57" t="s">
        <v>132</v>
      </c>
      <c r="E114" s="49" t="s">
        <v>286</v>
      </c>
      <c r="F114" s="59"/>
      <c r="G114" s="48">
        <v>3292</v>
      </c>
      <c r="H114" s="48">
        <v>3557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3">
        <v>0</v>
      </c>
    </row>
    <row r="115" spans="1:15" ht="21.75" customHeight="1" outlineLevel="6">
      <c r="A115" s="55">
        <v>903</v>
      </c>
      <c r="B115" s="56">
        <v>1130100000</v>
      </c>
      <c r="C115" s="56" t="s">
        <v>90</v>
      </c>
      <c r="D115" s="57" t="s">
        <v>132</v>
      </c>
      <c r="E115" s="49" t="s">
        <v>286</v>
      </c>
      <c r="F115" s="59"/>
      <c r="G115" s="48">
        <v>33316</v>
      </c>
      <c r="H115" s="48">
        <v>36046</v>
      </c>
      <c r="I115" s="18">
        <v>20325</v>
      </c>
      <c r="J115" s="18">
        <v>20325</v>
      </c>
      <c r="K115" s="18">
        <v>20325</v>
      </c>
      <c r="L115" s="18">
        <v>20325</v>
      </c>
      <c r="M115" s="18">
        <v>20325</v>
      </c>
      <c r="N115" s="18">
        <v>20325</v>
      </c>
      <c r="O115" s="18">
        <v>20325</v>
      </c>
    </row>
    <row r="116" spans="1:15" ht="0.75" customHeight="1" outlineLevel="6">
      <c r="A116" s="55">
        <v>954</v>
      </c>
      <c r="B116" s="56">
        <v>1130100000</v>
      </c>
      <c r="C116" s="56" t="s">
        <v>90</v>
      </c>
      <c r="D116" s="57" t="s">
        <v>132</v>
      </c>
      <c r="E116" s="49" t="s">
        <v>286</v>
      </c>
      <c r="F116" s="59"/>
      <c r="G116" s="48">
        <v>0</v>
      </c>
      <c r="H116" s="48">
        <v>0</v>
      </c>
      <c r="I116" s="33">
        <v>125</v>
      </c>
      <c r="J116" s="33">
        <v>125</v>
      </c>
      <c r="K116" s="33">
        <v>125</v>
      </c>
      <c r="L116" s="33">
        <v>125</v>
      </c>
      <c r="M116" s="33">
        <v>125</v>
      </c>
      <c r="N116" s="33">
        <v>125</v>
      </c>
      <c r="O116" s="33">
        <v>125</v>
      </c>
    </row>
    <row r="117" spans="1:15" ht="16.5" customHeight="1" hidden="1" outlineLevel="6">
      <c r="A117" s="55" t="s">
        <v>88</v>
      </c>
      <c r="B117" s="56">
        <v>1130200000</v>
      </c>
      <c r="C117" s="56" t="s">
        <v>90</v>
      </c>
      <c r="D117" s="57">
        <v>130</v>
      </c>
      <c r="E117" s="49" t="s">
        <v>233</v>
      </c>
      <c r="F117" s="59"/>
      <c r="G117" s="48"/>
      <c r="H117" s="48"/>
      <c r="I117" s="33">
        <f aca="true" t="shared" si="2" ref="I117:O117">I118+I119+I120+I121</f>
        <v>1076.8</v>
      </c>
      <c r="J117" s="33">
        <f t="shared" si="2"/>
        <v>1076.8</v>
      </c>
      <c r="K117" s="33">
        <f t="shared" si="2"/>
        <v>1076.8</v>
      </c>
      <c r="L117" s="33">
        <f t="shared" si="2"/>
        <v>1076.8</v>
      </c>
      <c r="M117" s="33">
        <f t="shared" si="2"/>
        <v>1076.8</v>
      </c>
      <c r="N117" s="33">
        <f t="shared" si="2"/>
        <v>1076.8</v>
      </c>
      <c r="O117" s="33">
        <f t="shared" si="2"/>
        <v>1076.8</v>
      </c>
    </row>
    <row r="118" spans="1:15" ht="18" customHeight="1" hidden="1" outlineLevel="6">
      <c r="A118" s="55">
        <v>902</v>
      </c>
      <c r="B118" s="56">
        <v>1130200000</v>
      </c>
      <c r="C118" s="56" t="s">
        <v>90</v>
      </c>
      <c r="D118" s="57">
        <v>130</v>
      </c>
      <c r="E118" s="49" t="s">
        <v>233</v>
      </c>
      <c r="F118" s="59"/>
      <c r="G118" s="48"/>
      <c r="H118" s="48"/>
      <c r="I118" s="33">
        <v>53.1</v>
      </c>
      <c r="J118" s="33">
        <v>53.1</v>
      </c>
      <c r="K118" s="33">
        <v>53.1</v>
      </c>
      <c r="L118" s="33">
        <v>53.1</v>
      </c>
      <c r="M118" s="33">
        <v>53.1</v>
      </c>
      <c r="N118" s="33">
        <v>53.1</v>
      </c>
      <c r="O118" s="33">
        <v>53.1</v>
      </c>
    </row>
    <row r="119" spans="1:15" ht="16.5" customHeight="1" hidden="1" outlineLevel="6">
      <c r="A119" s="55">
        <v>903</v>
      </c>
      <c r="B119" s="56">
        <v>1130200000</v>
      </c>
      <c r="C119" s="56" t="s">
        <v>90</v>
      </c>
      <c r="D119" s="57">
        <v>130</v>
      </c>
      <c r="E119" s="49" t="s">
        <v>233</v>
      </c>
      <c r="F119" s="59"/>
      <c r="G119" s="48"/>
      <c r="H119" s="48"/>
      <c r="I119" s="33">
        <v>1009.9</v>
      </c>
      <c r="J119" s="33">
        <v>1009.9</v>
      </c>
      <c r="K119" s="33">
        <v>1009.9</v>
      </c>
      <c r="L119" s="33">
        <v>1009.9</v>
      </c>
      <c r="M119" s="33">
        <v>1009.9</v>
      </c>
      <c r="N119" s="33">
        <v>1009.9</v>
      </c>
      <c r="O119" s="33">
        <v>1009.9</v>
      </c>
    </row>
    <row r="120" spans="1:15" ht="17.25" customHeight="1" hidden="1" outlineLevel="6">
      <c r="A120" s="55">
        <v>912</v>
      </c>
      <c r="B120" s="56">
        <v>1130200000</v>
      </c>
      <c r="C120" s="56" t="s">
        <v>90</v>
      </c>
      <c r="D120" s="57">
        <v>130</v>
      </c>
      <c r="E120" s="49" t="s">
        <v>233</v>
      </c>
      <c r="F120" s="59"/>
      <c r="G120" s="48"/>
      <c r="H120" s="48"/>
      <c r="I120" s="33">
        <v>9.8</v>
      </c>
      <c r="J120" s="33">
        <v>9.8</v>
      </c>
      <c r="K120" s="33">
        <v>9.8</v>
      </c>
      <c r="L120" s="33">
        <v>9.8</v>
      </c>
      <c r="M120" s="33">
        <v>9.8</v>
      </c>
      <c r="N120" s="33">
        <v>9.8</v>
      </c>
      <c r="O120" s="33">
        <v>9.8</v>
      </c>
    </row>
    <row r="121" spans="1:15" ht="15.75" customHeight="1" hidden="1" outlineLevel="6">
      <c r="A121" s="55">
        <v>936</v>
      </c>
      <c r="B121" s="56">
        <v>1130200000</v>
      </c>
      <c r="C121" s="56" t="s">
        <v>90</v>
      </c>
      <c r="D121" s="57">
        <v>130</v>
      </c>
      <c r="E121" s="49" t="s">
        <v>233</v>
      </c>
      <c r="F121" s="59"/>
      <c r="G121" s="48"/>
      <c r="H121" s="48"/>
      <c r="I121" s="33">
        <v>4</v>
      </c>
      <c r="J121" s="33">
        <v>4</v>
      </c>
      <c r="K121" s="33">
        <v>4</v>
      </c>
      <c r="L121" s="33">
        <v>4</v>
      </c>
      <c r="M121" s="33">
        <v>4</v>
      </c>
      <c r="N121" s="33">
        <v>4</v>
      </c>
      <c r="O121" s="33">
        <v>4</v>
      </c>
    </row>
    <row r="122" spans="1:15" ht="40.5" customHeight="1" outlineLevel="1" collapsed="1">
      <c r="A122" s="50" t="s">
        <v>88</v>
      </c>
      <c r="B122" s="51" t="s">
        <v>135</v>
      </c>
      <c r="C122" s="51" t="s">
        <v>90</v>
      </c>
      <c r="D122" s="52" t="s">
        <v>88</v>
      </c>
      <c r="E122" s="53" t="s">
        <v>18</v>
      </c>
      <c r="F122" s="54"/>
      <c r="G122" s="47">
        <f>G127+G123</f>
        <v>25.6</v>
      </c>
      <c r="H122" s="47">
        <f>H127+H123</f>
        <v>25.6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3">
        <v>0</v>
      </c>
    </row>
    <row r="123" spans="1:15" ht="65.25" customHeight="1" hidden="1" outlineLevel="2">
      <c r="A123" s="55" t="s">
        <v>88</v>
      </c>
      <c r="B123" s="56" t="s">
        <v>136</v>
      </c>
      <c r="C123" s="56" t="s">
        <v>90</v>
      </c>
      <c r="D123" s="57" t="s">
        <v>88</v>
      </c>
      <c r="E123" s="49" t="s">
        <v>203</v>
      </c>
      <c r="F123" s="59"/>
      <c r="G123" s="48"/>
      <c r="H123" s="48"/>
      <c r="I123" s="18">
        <f aca="true" t="shared" si="3" ref="I123:O123">I124</f>
        <v>119.8</v>
      </c>
      <c r="J123" s="18">
        <f t="shared" si="3"/>
        <v>119.8</v>
      </c>
      <c r="K123" s="18">
        <f t="shared" si="3"/>
        <v>119.8</v>
      </c>
      <c r="L123" s="18">
        <f t="shared" si="3"/>
        <v>119.8</v>
      </c>
      <c r="M123" s="18">
        <f t="shared" si="3"/>
        <v>119.8</v>
      </c>
      <c r="N123" s="18">
        <f t="shared" si="3"/>
        <v>119.8</v>
      </c>
      <c r="O123" s="18">
        <f t="shared" si="3"/>
        <v>119.8</v>
      </c>
    </row>
    <row r="124" spans="1:15" ht="66" customHeight="1" hidden="1" outlineLevel="2">
      <c r="A124" s="55">
        <v>919</v>
      </c>
      <c r="B124" s="56" t="s">
        <v>136</v>
      </c>
      <c r="C124" s="56" t="s">
        <v>90</v>
      </c>
      <c r="D124" s="57" t="s">
        <v>138</v>
      </c>
      <c r="E124" s="49" t="s">
        <v>203</v>
      </c>
      <c r="F124" s="59"/>
      <c r="G124" s="48"/>
      <c r="H124" s="48"/>
      <c r="I124" s="27">
        <v>119.8</v>
      </c>
      <c r="J124" s="27">
        <v>119.8</v>
      </c>
      <c r="K124" s="27">
        <v>119.8</v>
      </c>
      <c r="L124" s="27">
        <v>119.8</v>
      </c>
      <c r="M124" s="27">
        <v>119.8</v>
      </c>
      <c r="N124" s="27">
        <v>119.8</v>
      </c>
      <c r="O124" s="27">
        <v>119.8</v>
      </c>
    </row>
    <row r="125" spans="1:15" ht="0.75" customHeight="1" hidden="1" outlineLevel="5">
      <c r="A125" s="55" t="s">
        <v>88</v>
      </c>
      <c r="B125" s="56" t="s">
        <v>137</v>
      </c>
      <c r="C125" s="56" t="s">
        <v>90</v>
      </c>
      <c r="D125" s="57" t="s">
        <v>138</v>
      </c>
      <c r="E125" s="49" t="s">
        <v>204</v>
      </c>
      <c r="F125" s="59"/>
      <c r="G125" s="48"/>
      <c r="H125" s="48"/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3">
        <v>0</v>
      </c>
    </row>
    <row r="126" spans="1:15" ht="65.25" customHeight="1" hidden="1" outlineLevel="6">
      <c r="A126" s="55" t="s">
        <v>109</v>
      </c>
      <c r="B126" s="56" t="s">
        <v>137</v>
      </c>
      <c r="C126" s="56" t="s">
        <v>90</v>
      </c>
      <c r="D126" s="57" t="s">
        <v>138</v>
      </c>
      <c r="E126" s="49" t="s">
        <v>204</v>
      </c>
      <c r="F126" s="59"/>
      <c r="G126" s="48"/>
      <c r="H126" s="48"/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3">
        <v>0</v>
      </c>
    </row>
    <row r="127" spans="1:15" s="8" customFormat="1" ht="78.75" customHeight="1" outlineLevel="2" collapsed="1">
      <c r="A127" s="55" t="s">
        <v>88</v>
      </c>
      <c r="B127" s="56" t="s">
        <v>139</v>
      </c>
      <c r="C127" s="56" t="s">
        <v>90</v>
      </c>
      <c r="D127" s="57" t="s">
        <v>142</v>
      </c>
      <c r="E127" s="49" t="s">
        <v>230</v>
      </c>
      <c r="F127" s="59"/>
      <c r="G127" s="48">
        <f>G128</f>
        <v>25.6</v>
      </c>
      <c r="H127" s="48">
        <f>H128</f>
        <v>25.6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</row>
    <row r="128" spans="1:15" s="8" customFormat="1" ht="78" customHeight="1" outlineLevel="2">
      <c r="A128" s="55">
        <v>919</v>
      </c>
      <c r="B128" s="56" t="s">
        <v>139</v>
      </c>
      <c r="C128" s="56" t="s">
        <v>90</v>
      </c>
      <c r="D128" s="57" t="s">
        <v>142</v>
      </c>
      <c r="E128" s="49" t="s">
        <v>230</v>
      </c>
      <c r="F128" s="59"/>
      <c r="G128" s="48">
        <v>25.6</v>
      </c>
      <c r="H128" s="48">
        <v>25.6</v>
      </c>
      <c r="I128" s="17"/>
      <c r="J128" s="17"/>
      <c r="K128" s="17"/>
      <c r="L128" s="17"/>
      <c r="M128" s="17"/>
      <c r="N128" s="17"/>
      <c r="O128" s="17"/>
    </row>
    <row r="129" spans="1:15" ht="30.75" customHeight="1" hidden="1" outlineLevel="3">
      <c r="A129" s="50" t="s">
        <v>88</v>
      </c>
      <c r="B129" s="51" t="s">
        <v>140</v>
      </c>
      <c r="C129" s="51" t="s">
        <v>90</v>
      </c>
      <c r="D129" s="52" t="s">
        <v>142</v>
      </c>
      <c r="E129" s="53" t="s">
        <v>19</v>
      </c>
      <c r="F129" s="54"/>
      <c r="G129" s="47">
        <f>G130</f>
        <v>21</v>
      </c>
      <c r="H129" s="47">
        <f>H130</f>
        <v>21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3">
        <v>0</v>
      </c>
    </row>
    <row r="130" spans="1:15" ht="75" hidden="1" outlineLevel="5">
      <c r="A130" s="55" t="s">
        <v>88</v>
      </c>
      <c r="B130" s="56" t="s">
        <v>141</v>
      </c>
      <c r="C130" s="56" t="s">
        <v>90</v>
      </c>
      <c r="D130" s="57" t="s">
        <v>142</v>
      </c>
      <c r="E130" s="49" t="s">
        <v>20</v>
      </c>
      <c r="F130" s="59"/>
      <c r="G130" s="48">
        <f>G131</f>
        <v>21</v>
      </c>
      <c r="H130" s="48">
        <f>H131</f>
        <v>21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3">
        <v>0</v>
      </c>
    </row>
    <row r="131" spans="1:15" ht="75" hidden="1" outlineLevel="6">
      <c r="A131" s="55" t="s">
        <v>109</v>
      </c>
      <c r="B131" s="56" t="s">
        <v>141</v>
      </c>
      <c r="C131" s="56" t="s">
        <v>90</v>
      </c>
      <c r="D131" s="57" t="s">
        <v>142</v>
      </c>
      <c r="E131" s="49" t="s">
        <v>20</v>
      </c>
      <c r="F131" s="59"/>
      <c r="G131" s="48">
        <v>21</v>
      </c>
      <c r="H131" s="48">
        <v>21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3">
        <v>0</v>
      </c>
    </row>
    <row r="132" spans="1:15" ht="21" customHeight="1" outlineLevel="1" collapsed="1">
      <c r="A132" s="50" t="s">
        <v>88</v>
      </c>
      <c r="B132" s="51" t="s">
        <v>143</v>
      </c>
      <c r="C132" s="51" t="s">
        <v>90</v>
      </c>
      <c r="D132" s="52" t="s">
        <v>88</v>
      </c>
      <c r="E132" s="53" t="s">
        <v>21</v>
      </c>
      <c r="F132" s="54"/>
      <c r="G132" s="47">
        <f>G133+G143+G161+G141+G153+G159+G155+G157</f>
        <v>2856.5999999999995</v>
      </c>
      <c r="H132" s="47">
        <f>H133+H143+H161+H141+H153+H159+H155+H157</f>
        <v>3021.2000000000003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3">
        <v>0</v>
      </c>
    </row>
    <row r="133" spans="1:15" ht="39.75" customHeight="1" outlineLevel="2">
      <c r="A133" s="55" t="s">
        <v>88</v>
      </c>
      <c r="B133" s="56" t="s">
        <v>144</v>
      </c>
      <c r="C133" s="56" t="s">
        <v>90</v>
      </c>
      <c r="D133" s="57" t="s">
        <v>146</v>
      </c>
      <c r="E133" s="49" t="s">
        <v>22</v>
      </c>
      <c r="F133" s="59"/>
      <c r="G133" s="48">
        <f>G134</f>
        <v>25.7</v>
      </c>
      <c r="H133" s="48">
        <f>H134</f>
        <v>27.2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3">
        <v>0</v>
      </c>
    </row>
    <row r="134" spans="1:15" ht="38.25" customHeight="1" outlineLevel="2">
      <c r="A134" s="55">
        <v>182</v>
      </c>
      <c r="B134" s="56" t="s">
        <v>144</v>
      </c>
      <c r="C134" s="56" t="s">
        <v>90</v>
      </c>
      <c r="D134" s="57" t="s">
        <v>146</v>
      </c>
      <c r="E134" s="49" t="s">
        <v>22</v>
      </c>
      <c r="F134" s="59"/>
      <c r="G134" s="48">
        <v>25.7</v>
      </c>
      <c r="H134" s="48">
        <v>27.2</v>
      </c>
      <c r="I134" s="12"/>
      <c r="J134" s="12"/>
      <c r="K134" s="12"/>
      <c r="L134" s="12"/>
      <c r="M134" s="12"/>
      <c r="N134" s="12"/>
      <c r="O134" s="13"/>
    </row>
    <row r="135" spans="1:15" ht="112.5" hidden="1" outlineLevel="5">
      <c r="A135" s="55" t="s">
        <v>88</v>
      </c>
      <c r="B135" s="56" t="s">
        <v>145</v>
      </c>
      <c r="C135" s="56" t="s">
        <v>90</v>
      </c>
      <c r="D135" s="57" t="s">
        <v>146</v>
      </c>
      <c r="E135" s="49" t="s">
        <v>23</v>
      </c>
      <c r="F135" s="59"/>
      <c r="G135" s="48"/>
      <c r="H135" s="48"/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3">
        <v>0</v>
      </c>
    </row>
    <row r="136" spans="1:15" ht="112.5" hidden="1" outlineLevel="6">
      <c r="A136" s="55" t="s">
        <v>93</v>
      </c>
      <c r="B136" s="56" t="s">
        <v>145</v>
      </c>
      <c r="C136" s="56" t="s">
        <v>90</v>
      </c>
      <c r="D136" s="57" t="s">
        <v>146</v>
      </c>
      <c r="E136" s="49" t="s">
        <v>23</v>
      </c>
      <c r="F136" s="59"/>
      <c r="G136" s="48"/>
      <c r="H136" s="48"/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3">
        <v>0</v>
      </c>
    </row>
    <row r="137" spans="1:15" ht="93.75" hidden="1" outlineLevel="5">
      <c r="A137" s="55" t="s">
        <v>88</v>
      </c>
      <c r="B137" s="56" t="s">
        <v>147</v>
      </c>
      <c r="C137" s="56" t="s">
        <v>90</v>
      </c>
      <c r="D137" s="57" t="s">
        <v>146</v>
      </c>
      <c r="E137" s="49" t="s">
        <v>24</v>
      </c>
      <c r="F137" s="59"/>
      <c r="G137" s="48"/>
      <c r="H137" s="48"/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3">
        <v>0</v>
      </c>
    </row>
    <row r="138" spans="1:15" ht="93.75" hidden="1" outlineLevel="6">
      <c r="A138" s="55" t="s">
        <v>93</v>
      </c>
      <c r="B138" s="56" t="s">
        <v>147</v>
      </c>
      <c r="C138" s="56" t="s">
        <v>90</v>
      </c>
      <c r="D138" s="57" t="s">
        <v>146</v>
      </c>
      <c r="E138" s="49" t="s">
        <v>24</v>
      </c>
      <c r="F138" s="59"/>
      <c r="G138" s="48"/>
      <c r="H138" s="48"/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3">
        <v>0</v>
      </c>
    </row>
    <row r="139" spans="1:15" ht="51" customHeight="1" hidden="1" outlineLevel="5" collapsed="1">
      <c r="A139" s="55" t="s">
        <v>88</v>
      </c>
      <c r="B139" s="56" t="s">
        <v>148</v>
      </c>
      <c r="C139" s="56" t="s">
        <v>90</v>
      </c>
      <c r="D139" s="57" t="s">
        <v>146</v>
      </c>
      <c r="E139" s="49" t="s">
        <v>25</v>
      </c>
      <c r="F139" s="59"/>
      <c r="G139" s="48"/>
      <c r="H139" s="48"/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3">
        <v>0</v>
      </c>
    </row>
    <row r="140" spans="1:15" ht="0.75" customHeight="1" outlineLevel="6">
      <c r="A140" s="55">
        <v>182</v>
      </c>
      <c r="B140" s="56" t="s">
        <v>148</v>
      </c>
      <c r="C140" s="56" t="s">
        <v>90</v>
      </c>
      <c r="D140" s="57" t="s">
        <v>146</v>
      </c>
      <c r="E140" s="49" t="s">
        <v>25</v>
      </c>
      <c r="F140" s="59"/>
      <c r="G140" s="48"/>
      <c r="H140" s="48"/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3">
        <v>0</v>
      </c>
    </row>
    <row r="141" spans="1:15" ht="99" customHeight="1" outlineLevel="6">
      <c r="A141" s="55" t="s">
        <v>88</v>
      </c>
      <c r="B141" s="56">
        <v>1160800001</v>
      </c>
      <c r="C141" s="56" t="s">
        <v>90</v>
      </c>
      <c r="D141" s="57" t="s">
        <v>146</v>
      </c>
      <c r="E141" s="49" t="s">
        <v>245</v>
      </c>
      <c r="F141" s="58"/>
      <c r="G141" s="48">
        <f>G142</f>
        <v>64.2</v>
      </c>
      <c r="H141" s="48">
        <f>H142</f>
        <v>67.9</v>
      </c>
      <c r="I141" s="39"/>
      <c r="J141" s="40"/>
      <c r="K141" s="12"/>
      <c r="L141" s="12"/>
      <c r="M141" s="12"/>
      <c r="N141" s="12"/>
      <c r="O141" s="13"/>
    </row>
    <row r="142" spans="1:15" ht="99.75" customHeight="1" outlineLevel="6">
      <c r="A142" s="55">
        <v>188</v>
      </c>
      <c r="B142" s="56">
        <v>1160800001</v>
      </c>
      <c r="C142" s="56" t="s">
        <v>90</v>
      </c>
      <c r="D142" s="57" t="s">
        <v>146</v>
      </c>
      <c r="E142" s="49" t="s">
        <v>245</v>
      </c>
      <c r="F142" s="58"/>
      <c r="G142" s="48">
        <v>64.2</v>
      </c>
      <c r="H142" s="48">
        <v>67.9</v>
      </c>
      <c r="I142" s="39"/>
      <c r="J142" s="40"/>
      <c r="K142" s="12"/>
      <c r="L142" s="12"/>
      <c r="M142" s="12"/>
      <c r="N142" s="12"/>
      <c r="O142" s="13"/>
    </row>
    <row r="143" spans="1:21" ht="153.75" customHeight="1" outlineLevel="4">
      <c r="A143" s="55" t="s">
        <v>88</v>
      </c>
      <c r="B143" s="56" t="s">
        <v>182</v>
      </c>
      <c r="C143" s="56" t="s">
        <v>90</v>
      </c>
      <c r="D143" s="57" t="s">
        <v>146</v>
      </c>
      <c r="E143" s="49" t="s">
        <v>289</v>
      </c>
      <c r="F143" s="58"/>
      <c r="G143" s="48">
        <f>G145+G146+G144</f>
        <v>98.4</v>
      </c>
      <c r="H143" s="48">
        <f>H145+H146+H144</f>
        <v>104.1</v>
      </c>
      <c r="I143" s="9"/>
      <c r="J143" s="10"/>
      <c r="K143" s="11"/>
      <c r="L143" s="14"/>
      <c r="M143" s="15"/>
      <c r="N143" s="15"/>
      <c r="O143" s="15"/>
      <c r="P143" s="4"/>
      <c r="Q143" s="5"/>
      <c r="U143" s="1"/>
    </row>
    <row r="144" spans="1:21" ht="156.75" customHeight="1" outlineLevel="4">
      <c r="A144" s="70" t="s">
        <v>231</v>
      </c>
      <c r="B144" s="56" t="s">
        <v>182</v>
      </c>
      <c r="C144" s="56" t="s">
        <v>90</v>
      </c>
      <c r="D144" s="57" t="s">
        <v>146</v>
      </c>
      <c r="E144" s="49" t="s">
        <v>289</v>
      </c>
      <c r="F144" s="58"/>
      <c r="G144" s="48">
        <v>32.1</v>
      </c>
      <c r="H144" s="48">
        <v>34</v>
      </c>
      <c r="I144" s="9"/>
      <c r="J144" s="10"/>
      <c r="K144" s="11"/>
      <c r="L144" s="14"/>
      <c r="M144" s="15"/>
      <c r="N144" s="15"/>
      <c r="O144" s="15"/>
      <c r="P144" s="4"/>
      <c r="Q144" s="5"/>
      <c r="U144" s="1"/>
    </row>
    <row r="145" spans="1:21" ht="152.25" customHeight="1" outlineLevel="4">
      <c r="A145" s="55">
        <v>810</v>
      </c>
      <c r="B145" s="56" t="s">
        <v>182</v>
      </c>
      <c r="C145" s="56" t="s">
        <v>90</v>
      </c>
      <c r="D145" s="57" t="s">
        <v>146</v>
      </c>
      <c r="E145" s="49" t="s">
        <v>289</v>
      </c>
      <c r="F145" s="58"/>
      <c r="G145" s="48">
        <v>53.5</v>
      </c>
      <c r="H145" s="48">
        <v>56.6</v>
      </c>
      <c r="I145" s="9"/>
      <c r="J145" s="10"/>
      <c r="K145" s="11"/>
      <c r="L145" s="14"/>
      <c r="M145" s="15"/>
      <c r="N145" s="15"/>
      <c r="O145" s="15"/>
      <c r="P145" s="4"/>
      <c r="Q145" s="5"/>
      <c r="U145" s="1"/>
    </row>
    <row r="146" spans="1:21" ht="160.5" customHeight="1" outlineLevel="4">
      <c r="A146" s="70" t="s">
        <v>246</v>
      </c>
      <c r="B146" s="56" t="s">
        <v>182</v>
      </c>
      <c r="C146" s="56" t="s">
        <v>90</v>
      </c>
      <c r="D146" s="57" t="s">
        <v>146</v>
      </c>
      <c r="E146" s="49" t="s">
        <v>289</v>
      </c>
      <c r="F146" s="58"/>
      <c r="G146" s="48">
        <v>12.8</v>
      </c>
      <c r="H146" s="48">
        <v>13.5</v>
      </c>
      <c r="I146" s="9"/>
      <c r="J146" s="10"/>
      <c r="K146" s="11"/>
      <c r="L146" s="14"/>
      <c r="M146" s="15"/>
      <c r="N146" s="15"/>
      <c r="O146" s="15"/>
      <c r="P146" s="4"/>
      <c r="Q146" s="5"/>
      <c r="U146" s="1"/>
    </row>
    <row r="147" spans="1:15" ht="56.25" hidden="1" outlineLevel="5">
      <c r="A147" s="70" t="s">
        <v>246</v>
      </c>
      <c r="B147" s="56" t="s">
        <v>182</v>
      </c>
      <c r="C147" s="56" t="s">
        <v>90</v>
      </c>
      <c r="D147" s="57" t="s">
        <v>146</v>
      </c>
      <c r="E147" s="49" t="s">
        <v>26</v>
      </c>
      <c r="F147" s="59"/>
      <c r="G147" s="48"/>
      <c r="H147" s="48"/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3">
        <v>0</v>
      </c>
    </row>
    <row r="148" spans="1:15" ht="56.25" hidden="1" outlineLevel="6">
      <c r="A148" s="70" t="s">
        <v>246</v>
      </c>
      <c r="B148" s="56" t="s">
        <v>182</v>
      </c>
      <c r="C148" s="56" t="s">
        <v>90</v>
      </c>
      <c r="D148" s="57" t="s">
        <v>146</v>
      </c>
      <c r="E148" s="49" t="s">
        <v>26</v>
      </c>
      <c r="F148" s="59"/>
      <c r="G148" s="48"/>
      <c r="H148" s="48"/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3">
        <v>0</v>
      </c>
    </row>
    <row r="149" spans="1:15" ht="37.5" hidden="1" outlineLevel="5">
      <c r="A149" s="70" t="s">
        <v>246</v>
      </c>
      <c r="B149" s="56" t="s">
        <v>182</v>
      </c>
      <c r="C149" s="56" t="s">
        <v>90</v>
      </c>
      <c r="D149" s="57" t="s">
        <v>146</v>
      </c>
      <c r="E149" s="49" t="s">
        <v>27</v>
      </c>
      <c r="F149" s="59"/>
      <c r="G149" s="48"/>
      <c r="H149" s="48"/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3">
        <v>0</v>
      </c>
    </row>
    <row r="150" spans="1:15" ht="37.5" hidden="1" outlineLevel="6">
      <c r="A150" s="70" t="s">
        <v>246</v>
      </c>
      <c r="B150" s="56" t="s">
        <v>182</v>
      </c>
      <c r="C150" s="56" t="s">
        <v>90</v>
      </c>
      <c r="D150" s="57" t="s">
        <v>146</v>
      </c>
      <c r="E150" s="49" t="s">
        <v>27</v>
      </c>
      <c r="F150" s="59"/>
      <c r="G150" s="48"/>
      <c r="H150" s="48"/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3">
        <v>0</v>
      </c>
    </row>
    <row r="151" spans="1:15" ht="49.5" customHeight="1" hidden="1" outlineLevel="5" collapsed="1">
      <c r="A151" s="70" t="s">
        <v>246</v>
      </c>
      <c r="B151" s="56" t="s">
        <v>182</v>
      </c>
      <c r="C151" s="56" t="s">
        <v>90</v>
      </c>
      <c r="D151" s="57" t="s">
        <v>146</v>
      </c>
      <c r="E151" s="49" t="s">
        <v>28</v>
      </c>
      <c r="F151" s="59"/>
      <c r="G151" s="48">
        <f>G152</f>
        <v>0</v>
      </c>
      <c r="H151" s="48">
        <f>H152</f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3">
        <v>0</v>
      </c>
    </row>
    <row r="152" spans="1:15" ht="49.5" customHeight="1" hidden="1" outlineLevel="6">
      <c r="A152" s="70" t="s">
        <v>246</v>
      </c>
      <c r="B152" s="56" t="s">
        <v>182</v>
      </c>
      <c r="C152" s="56" t="s">
        <v>90</v>
      </c>
      <c r="D152" s="57" t="s">
        <v>146</v>
      </c>
      <c r="E152" s="49" t="s">
        <v>28</v>
      </c>
      <c r="F152" s="59"/>
      <c r="G152" s="48"/>
      <c r="H152" s="48"/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3">
        <v>0</v>
      </c>
    </row>
    <row r="153" spans="1:15" ht="79.5" customHeight="1" hidden="1" outlineLevel="6">
      <c r="A153" s="70" t="s">
        <v>88</v>
      </c>
      <c r="B153" s="56">
        <v>1163200005</v>
      </c>
      <c r="C153" s="56" t="s">
        <v>90</v>
      </c>
      <c r="D153" s="57" t="s">
        <v>146</v>
      </c>
      <c r="E153" s="49" t="s">
        <v>247</v>
      </c>
      <c r="F153" s="59"/>
      <c r="G153" s="48">
        <f>G154</f>
        <v>0</v>
      </c>
      <c r="H153" s="48">
        <f>H154</f>
        <v>0</v>
      </c>
      <c r="I153" s="12"/>
      <c r="J153" s="12"/>
      <c r="K153" s="12"/>
      <c r="L153" s="12"/>
      <c r="M153" s="12"/>
      <c r="N153" s="12"/>
      <c r="O153" s="13"/>
    </row>
    <row r="154" spans="1:15" ht="79.5" customHeight="1" hidden="1" outlineLevel="6">
      <c r="A154" s="70" t="s">
        <v>88</v>
      </c>
      <c r="B154" s="56">
        <v>1163200005</v>
      </c>
      <c r="C154" s="56" t="s">
        <v>90</v>
      </c>
      <c r="D154" s="57" t="s">
        <v>146</v>
      </c>
      <c r="E154" s="49" t="s">
        <v>247</v>
      </c>
      <c r="F154" s="59"/>
      <c r="G154" s="48">
        <v>0</v>
      </c>
      <c r="H154" s="48">
        <v>0</v>
      </c>
      <c r="I154" s="12"/>
      <c r="J154" s="12"/>
      <c r="K154" s="12"/>
      <c r="L154" s="12"/>
      <c r="M154" s="12"/>
      <c r="N154" s="12"/>
      <c r="O154" s="13"/>
    </row>
    <row r="155" spans="1:15" ht="78.75" customHeight="1" outlineLevel="6">
      <c r="A155" s="70" t="s">
        <v>88</v>
      </c>
      <c r="B155" s="56">
        <v>1162800001</v>
      </c>
      <c r="C155" s="56" t="s">
        <v>90</v>
      </c>
      <c r="D155" s="57" t="s">
        <v>146</v>
      </c>
      <c r="E155" s="49" t="s">
        <v>287</v>
      </c>
      <c r="F155" s="59"/>
      <c r="G155" s="48">
        <f>G156</f>
        <v>2.1</v>
      </c>
      <c r="H155" s="48">
        <f>H156</f>
        <v>2.2</v>
      </c>
      <c r="I155" s="12"/>
      <c r="J155" s="12"/>
      <c r="K155" s="12"/>
      <c r="L155" s="12"/>
      <c r="M155" s="12"/>
      <c r="N155" s="12"/>
      <c r="O155" s="13"/>
    </row>
    <row r="156" spans="1:15" ht="80.25" customHeight="1" outlineLevel="6">
      <c r="A156" s="70" t="s">
        <v>248</v>
      </c>
      <c r="B156" s="56">
        <v>1162800001</v>
      </c>
      <c r="C156" s="56" t="s">
        <v>90</v>
      </c>
      <c r="D156" s="57" t="s">
        <v>146</v>
      </c>
      <c r="E156" s="49" t="s">
        <v>287</v>
      </c>
      <c r="F156" s="59"/>
      <c r="G156" s="48">
        <v>2.1</v>
      </c>
      <c r="H156" s="48">
        <v>2.2</v>
      </c>
      <c r="I156" s="12"/>
      <c r="J156" s="12"/>
      <c r="K156" s="12"/>
      <c r="L156" s="12"/>
      <c r="M156" s="12"/>
      <c r="N156" s="12"/>
      <c r="O156" s="13"/>
    </row>
    <row r="157" spans="1:15" ht="37.5" customHeight="1" outlineLevel="6">
      <c r="A157" s="70" t="s">
        <v>88</v>
      </c>
      <c r="B157" s="56">
        <v>1163000001</v>
      </c>
      <c r="C157" s="56" t="s">
        <v>90</v>
      </c>
      <c r="D157" s="57" t="s">
        <v>146</v>
      </c>
      <c r="E157" s="49" t="s">
        <v>288</v>
      </c>
      <c r="F157" s="59"/>
      <c r="G157" s="48">
        <f>G158</f>
        <v>7.5</v>
      </c>
      <c r="H157" s="48">
        <f>H158</f>
        <v>7.9</v>
      </c>
      <c r="I157" s="12"/>
      <c r="J157" s="12"/>
      <c r="K157" s="12"/>
      <c r="L157" s="12"/>
      <c r="M157" s="12"/>
      <c r="N157" s="12"/>
      <c r="O157" s="13"/>
    </row>
    <row r="158" spans="1:15" ht="40.5" customHeight="1" outlineLevel="6">
      <c r="A158" s="70" t="s">
        <v>248</v>
      </c>
      <c r="B158" s="56">
        <v>1163000001</v>
      </c>
      <c r="C158" s="56" t="s">
        <v>90</v>
      </c>
      <c r="D158" s="57" t="s">
        <v>146</v>
      </c>
      <c r="E158" s="49" t="s">
        <v>288</v>
      </c>
      <c r="F158" s="59"/>
      <c r="G158" s="48">
        <v>7.5</v>
      </c>
      <c r="H158" s="48">
        <v>7.9</v>
      </c>
      <c r="I158" s="12"/>
      <c r="J158" s="12"/>
      <c r="K158" s="12"/>
      <c r="L158" s="12"/>
      <c r="M158" s="12"/>
      <c r="N158" s="12"/>
      <c r="O158" s="13"/>
    </row>
    <row r="159" spans="1:15" ht="99.75" customHeight="1" outlineLevel="6">
      <c r="A159" s="70" t="s">
        <v>88</v>
      </c>
      <c r="B159" s="56">
        <v>1164300001</v>
      </c>
      <c r="C159" s="56" t="s">
        <v>90</v>
      </c>
      <c r="D159" s="57" t="s">
        <v>146</v>
      </c>
      <c r="E159" s="49" t="s">
        <v>249</v>
      </c>
      <c r="F159" s="59"/>
      <c r="G159" s="48">
        <f>G160</f>
        <v>187.2</v>
      </c>
      <c r="H159" s="48">
        <f>H160</f>
        <v>198</v>
      </c>
      <c r="I159" s="12"/>
      <c r="J159" s="12"/>
      <c r="K159" s="12"/>
      <c r="L159" s="12"/>
      <c r="M159" s="12"/>
      <c r="N159" s="12"/>
      <c r="O159" s="13"/>
    </row>
    <row r="160" spans="1:15" ht="97.5" customHeight="1" outlineLevel="6">
      <c r="A160" s="70" t="s">
        <v>248</v>
      </c>
      <c r="B160" s="56">
        <v>1164300001</v>
      </c>
      <c r="C160" s="56" t="s">
        <v>90</v>
      </c>
      <c r="D160" s="57" t="s">
        <v>146</v>
      </c>
      <c r="E160" s="49" t="s">
        <v>249</v>
      </c>
      <c r="F160" s="59"/>
      <c r="G160" s="48">
        <v>187.2</v>
      </c>
      <c r="H160" s="48">
        <v>198</v>
      </c>
      <c r="I160" s="12"/>
      <c r="J160" s="12"/>
      <c r="K160" s="12"/>
      <c r="L160" s="12"/>
      <c r="M160" s="12"/>
      <c r="N160" s="12"/>
      <c r="O160" s="13"/>
    </row>
    <row r="161" spans="1:15" ht="39.75" customHeight="1" outlineLevel="2">
      <c r="A161" s="55" t="s">
        <v>88</v>
      </c>
      <c r="B161" s="56" t="s">
        <v>149</v>
      </c>
      <c r="C161" s="56" t="s">
        <v>90</v>
      </c>
      <c r="D161" s="57" t="s">
        <v>146</v>
      </c>
      <c r="E161" s="49" t="s">
        <v>29</v>
      </c>
      <c r="F161" s="59"/>
      <c r="G161" s="48">
        <f>G162</f>
        <v>2471.5</v>
      </c>
      <c r="H161" s="48">
        <f>H162</f>
        <v>2613.9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3">
        <v>0</v>
      </c>
    </row>
    <row r="162" spans="1:15" ht="37.5" customHeight="1" outlineLevel="2">
      <c r="A162" s="55" t="s">
        <v>88</v>
      </c>
      <c r="B162" s="56" t="s">
        <v>149</v>
      </c>
      <c r="C162" s="56" t="s">
        <v>90</v>
      </c>
      <c r="D162" s="57" t="s">
        <v>146</v>
      </c>
      <c r="E162" s="49" t="s">
        <v>29</v>
      </c>
      <c r="F162" s="59"/>
      <c r="G162" s="48">
        <v>2471.5</v>
      </c>
      <c r="H162" s="48">
        <v>2613.9</v>
      </c>
      <c r="I162" s="12"/>
      <c r="J162" s="12"/>
      <c r="K162" s="12"/>
      <c r="L162" s="12"/>
      <c r="M162" s="12"/>
      <c r="N162" s="12"/>
      <c r="O162" s="13"/>
    </row>
    <row r="163" spans="1:15" ht="56.25" hidden="1" outlineLevel="5">
      <c r="A163" s="55" t="s">
        <v>88</v>
      </c>
      <c r="B163" s="56" t="s">
        <v>150</v>
      </c>
      <c r="C163" s="56" t="s">
        <v>90</v>
      </c>
      <c r="D163" s="57" t="s">
        <v>146</v>
      </c>
      <c r="E163" s="49" t="s">
        <v>30</v>
      </c>
      <c r="F163" s="59"/>
      <c r="G163" s="42">
        <f>G164</f>
        <v>2120</v>
      </c>
      <c r="H163" s="42">
        <f>H164</f>
        <v>2120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3">
        <v>0</v>
      </c>
    </row>
    <row r="164" spans="1:15" ht="56.25" hidden="1" outlineLevel="6">
      <c r="A164" s="55" t="s">
        <v>88</v>
      </c>
      <c r="B164" s="56" t="s">
        <v>150</v>
      </c>
      <c r="C164" s="56" t="s">
        <v>90</v>
      </c>
      <c r="D164" s="57" t="s">
        <v>146</v>
      </c>
      <c r="E164" s="49" t="s">
        <v>30</v>
      </c>
      <c r="F164" s="59"/>
      <c r="G164" s="42">
        <v>2120</v>
      </c>
      <c r="H164" s="42">
        <v>2120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3">
        <v>0</v>
      </c>
    </row>
    <row r="165" spans="1:15" ht="21" customHeight="1" collapsed="1">
      <c r="A165" s="50" t="s">
        <v>88</v>
      </c>
      <c r="B165" s="51" t="s">
        <v>151</v>
      </c>
      <c r="C165" s="51" t="s">
        <v>90</v>
      </c>
      <c r="D165" s="52" t="s">
        <v>88</v>
      </c>
      <c r="E165" s="53" t="s">
        <v>31</v>
      </c>
      <c r="F165" s="54"/>
      <c r="G165" s="47">
        <f aca="true" t="shared" si="4" ref="G165:O165">G166+G297+G292</f>
        <v>381761.80000000005</v>
      </c>
      <c r="H165" s="47">
        <f t="shared" si="4"/>
        <v>382779.4</v>
      </c>
      <c r="I165" s="32">
        <f t="shared" si="4"/>
        <v>2720.921</v>
      </c>
      <c r="J165" s="32">
        <f t="shared" si="4"/>
        <v>2720.921</v>
      </c>
      <c r="K165" s="32">
        <f t="shared" si="4"/>
        <v>2720.921</v>
      </c>
      <c r="L165" s="32">
        <f t="shared" si="4"/>
        <v>2720.921</v>
      </c>
      <c r="M165" s="32">
        <f t="shared" si="4"/>
        <v>2720.921</v>
      </c>
      <c r="N165" s="32">
        <f t="shared" si="4"/>
        <v>2720.921</v>
      </c>
      <c r="O165" s="32">
        <f t="shared" si="4"/>
        <v>2720.921</v>
      </c>
    </row>
    <row r="166" spans="1:15" ht="39.75" customHeight="1" outlineLevel="1">
      <c r="A166" s="50" t="s">
        <v>88</v>
      </c>
      <c r="B166" s="51" t="s">
        <v>152</v>
      </c>
      <c r="C166" s="51" t="s">
        <v>90</v>
      </c>
      <c r="D166" s="52" t="s">
        <v>88</v>
      </c>
      <c r="E166" s="53" t="s">
        <v>32</v>
      </c>
      <c r="F166" s="54"/>
      <c r="G166" s="47">
        <f>G167+G174+G202+G276</f>
        <v>381611.80000000005</v>
      </c>
      <c r="H166" s="47">
        <f>H167+H174+H202+H276</f>
        <v>382629.4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3">
        <v>0</v>
      </c>
    </row>
    <row r="167" spans="1:15" ht="40.5" customHeight="1" outlineLevel="2">
      <c r="A167" s="50" t="s">
        <v>88</v>
      </c>
      <c r="B167" s="51" t="s">
        <v>153</v>
      </c>
      <c r="C167" s="51" t="s">
        <v>90</v>
      </c>
      <c r="D167" s="52" t="s">
        <v>156</v>
      </c>
      <c r="E167" s="53" t="s">
        <v>33</v>
      </c>
      <c r="F167" s="54"/>
      <c r="G167" s="41">
        <f>G168+G171</f>
        <v>40357</v>
      </c>
      <c r="H167" s="41">
        <f>H168+H171</f>
        <v>37329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3">
        <v>0</v>
      </c>
    </row>
    <row r="168" spans="1:15" ht="24" customHeight="1" outlineLevel="4">
      <c r="A168" s="55" t="s">
        <v>88</v>
      </c>
      <c r="B168" s="56" t="s">
        <v>154</v>
      </c>
      <c r="C168" s="56" t="s">
        <v>90</v>
      </c>
      <c r="D168" s="57" t="s">
        <v>156</v>
      </c>
      <c r="E168" s="49" t="s">
        <v>34</v>
      </c>
      <c r="F168" s="59"/>
      <c r="G168" s="42">
        <f>G169</f>
        <v>40357</v>
      </c>
      <c r="H168" s="42">
        <f>H169</f>
        <v>37329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3">
        <v>0</v>
      </c>
    </row>
    <row r="169" spans="1:15" ht="39" customHeight="1" outlineLevel="5">
      <c r="A169" s="55" t="s">
        <v>88</v>
      </c>
      <c r="B169" s="56" t="s">
        <v>155</v>
      </c>
      <c r="C169" s="56" t="s">
        <v>90</v>
      </c>
      <c r="D169" s="57" t="s">
        <v>156</v>
      </c>
      <c r="E169" s="49" t="s">
        <v>35</v>
      </c>
      <c r="F169" s="59"/>
      <c r="G169" s="42">
        <f>G170</f>
        <v>40357</v>
      </c>
      <c r="H169" s="42">
        <f>H170</f>
        <v>37329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3">
        <v>0</v>
      </c>
    </row>
    <row r="170" spans="1:15" ht="39.75" customHeight="1" outlineLevel="6">
      <c r="A170" s="55" t="s">
        <v>120</v>
      </c>
      <c r="B170" s="56" t="s">
        <v>155</v>
      </c>
      <c r="C170" s="56" t="s">
        <v>90</v>
      </c>
      <c r="D170" s="57" t="s">
        <v>156</v>
      </c>
      <c r="E170" s="49" t="s">
        <v>35</v>
      </c>
      <c r="F170" s="59"/>
      <c r="G170" s="42">
        <v>40357</v>
      </c>
      <c r="H170" s="42">
        <v>37329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3">
        <v>0</v>
      </c>
    </row>
    <row r="171" spans="1:15" ht="32.25" customHeight="1" hidden="1" outlineLevel="6">
      <c r="A171" s="50" t="s">
        <v>88</v>
      </c>
      <c r="B171" s="51" t="s">
        <v>211</v>
      </c>
      <c r="C171" s="51" t="s">
        <v>90</v>
      </c>
      <c r="D171" s="52" t="s">
        <v>156</v>
      </c>
      <c r="E171" s="53" t="s">
        <v>209</v>
      </c>
      <c r="F171" s="54"/>
      <c r="G171" s="41">
        <f>G172</f>
        <v>0</v>
      </c>
      <c r="H171" s="41">
        <f>H172</f>
        <v>0</v>
      </c>
      <c r="I171" s="32">
        <f aca="true" t="shared" si="5" ref="I171:O171">I172</f>
        <v>0</v>
      </c>
      <c r="J171" s="32">
        <f t="shared" si="5"/>
        <v>0</v>
      </c>
      <c r="K171" s="32">
        <f t="shared" si="5"/>
        <v>0</v>
      </c>
      <c r="L171" s="32">
        <f t="shared" si="5"/>
        <v>0</v>
      </c>
      <c r="M171" s="32">
        <f t="shared" si="5"/>
        <v>0</v>
      </c>
      <c r="N171" s="32">
        <f t="shared" si="5"/>
        <v>0</v>
      </c>
      <c r="O171" s="32">
        <f t="shared" si="5"/>
        <v>0</v>
      </c>
    </row>
    <row r="172" spans="1:15" ht="33.75" customHeight="1" hidden="1" outlineLevel="6">
      <c r="A172" s="55" t="s">
        <v>88</v>
      </c>
      <c r="B172" s="56" t="s">
        <v>212</v>
      </c>
      <c r="C172" s="56" t="s">
        <v>90</v>
      </c>
      <c r="D172" s="57" t="s">
        <v>156</v>
      </c>
      <c r="E172" s="49" t="s">
        <v>210</v>
      </c>
      <c r="F172" s="59"/>
      <c r="G172" s="42">
        <f>G173</f>
        <v>0</v>
      </c>
      <c r="H172" s="42">
        <f>H173</f>
        <v>0</v>
      </c>
      <c r="I172" s="12"/>
      <c r="J172" s="12"/>
      <c r="K172" s="12"/>
      <c r="L172" s="12"/>
      <c r="M172" s="12"/>
      <c r="N172" s="12"/>
      <c r="O172" s="13"/>
    </row>
    <row r="173" spans="1:15" ht="0.75" customHeight="1" outlineLevel="6">
      <c r="A173" s="55" t="s">
        <v>120</v>
      </c>
      <c r="B173" s="56" t="s">
        <v>212</v>
      </c>
      <c r="C173" s="56" t="s">
        <v>90</v>
      </c>
      <c r="D173" s="57" t="s">
        <v>156</v>
      </c>
      <c r="E173" s="49" t="s">
        <v>210</v>
      </c>
      <c r="F173" s="59"/>
      <c r="G173" s="42"/>
      <c r="H173" s="42"/>
      <c r="I173" s="12"/>
      <c r="J173" s="12"/>
      <c r="K173" s="12"/>
      <c r="L173" s="12"/>
      <c r="M173" s="12"/>
      <c r="N173" s="12"/>
      <c r="O173" s="13"/>
    </row>
    <row r="174" spans="1:15" ht="55.5" customHeight="1" outlineLevel="2">
      <c r="A174" s="50" t="s">
        <v>88</v>
      </c>
      <c r="B174" s="51" t="s">
        <v>157</v>
      </c>
      <c r="C174" s="51" t="s">
        <v>90</v>
      </c>
      <c r="D174" s="52" t="s">
        <v>156</v>
      </c>
      <c r="E174" s="53" t="s">
        <v>290</v>
      </c>
      <c r="F174" s="54"/>
      <c r="G174" s="47">
        <f>G181+G193+G178+G187+G184+G175+G190</f>
        <v>40911.5</v>
      </c>
      <c r="H174" s="47">
        <f>H181+H193+H178+H187+H184+H175+H190</f>
        <v>38151.1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3">
        <v>0</v>
      </c>
    </row>
    <row r="175" spans="1:15" ht="24" customHeight="1" hidden="1" outlineLevel="2">
      <c r="A175" s="50" t="s">
        <v>88</v>
      </c>
      <c r="B175" s="51">
        <v>2020200800</v>
      </c>
      <c r="C175" s="51" t="s">
        <v>90</v>
      </c>
      <c r="D175" s="52" t="s">
        <v>156</v>
      </c>
      <c r="E175" s="53" t="s">
        <v>243</v>
      </c>
      <c r="F175" s="54"/>
      <c r="G175" s="44">
        <f>G176</f>
        <v>0</v>
      </c>
      <c r="H175" s="44">
        <f>H176</f>
        <v>0</v>
      </c>
      <c r="I175" s="12"/>
      <c r="J175" s="12"/>
      <c r="K175" s="12"/>
      <c r="L175" s="12"/>
      <c r="M175" s="12"/>
      <c r="N175" s="12"/>
      <c r="O175" s="13"/>
    </row>
    <row r="176" spans="1:15" ht="39.75" customHeight="1" hidden="1" outlineLevel="2">
      <c r="A176" s="55" t="s">
        <v>88</v>
      </c>
      <c r="B176" s="56">
        <v>2020200805</v>
      </c>
      <c r="C176" s="56" t="s">
        <v>90</v>
      </c>
      <c r="D176" s="57" t="s">
        <v>156</v>
      </c>
      <c r="E176" s="49" t="s">
        <v>244</v>
      </c>
      <c r="F176" s="59"/>
      <c r="G176" s="43">
        <f>G177</f>
        <v>0</v>
      </c>
      <c r="H176" s="43">
        <f>H177</f>
        <v>0</v>
      </c>
      <c r="I176" s="12"/>
      <c r="J176" s="12"/>
      <c r="K176" s="12"/>
      <c r="L176" s="12"/>
      <c r="M176" s="12"/>
      <c r="N176" s="12"/>
      <c r="O176" s="13"/>
    </row>
    <row r="177" spans="1:15" ht="40.5" customHeight="1" hidden="1" outlineLevel="2">
      <c r="A177" s="55">
        <v>954</v>
      </c>
      <c r="B177" s="56">
        <v>2020200806</v>
      </c>
      <c r="C177" s="56" t="s">
        <v>90</v>
      </c>
      <c r="D177" s="57" t="s">
        <v>156</v>
      </c>
      <c r="E177" s="49" t="s">
        <v>244</v>
      </c>
      <c r="F177" s="54"/>
      <c r="G177" s="43"/>
      <c r="H177" s="43"/>
      <c r="I177" s="12"/>
      <c r="J177" s="12"/>
      <c r="K177" s="12"/>
      <c r="L177" s="12"/>
      <c r="M177" s="12"/>
      <c r="N177" s="12"/>
      <c r="O177" s="13"/>
    </row>
    <row r="178" spans="1:15" ht="60" customHeight="1" hidden="1" outlineLevel="3">
      <c r="A178" s="50" t="s">
        <v>88</v>
      </c>
      <c r="B178" s="51" t="s">
        <v>207</v>
      </c>
      <c r="C178" s="51" t="s">
        <v>90</v>
      </c>
      <c r="D178" s="52" t="s">
        <v>156</v>
      </c>
      <c r="E178" s="53" t="s">
        <v>219</v>
      </c>
      <c r="F178" s="54"/>
      <c r="G178" s="44">
        <f>G179</f>
        <v>0</v>
      </c>
      <c r="H178" s="44">
        <f>H179</f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3">
        <v>0</v>
      </c>
    </row>
    <row r="179" spans="1:15" ht="56.25" customHeight="1" hidden="1" outlineLevel="3">
      <c r="A179" s="55" t="s">
        <v>88</v>
      </c>
      <c r="B179" s="56" t="s">
        <v>208</v>
      </c>
      <c r="C179" s="56" t="s">
        <v>90</v>
      </c>
      <c r="D179" s="57" t="s">
        <v>156</v>
      </c>
      <c r="E179" s="49" t="s">
        <v>220</v>
      </c>
      <c r="F179" s="59"/>
      <c r="G179" s="43">
        <f>G180</f>
        <v>0</v>
      </c>
      <c r="H179" s="43">
        <f>H180</f>
        <v>0</v>
      </c>
      <c r="I179" s="12"/>
      <c r="J179" s="12"/>
      <c r="K179" s="12"/>
      <c r="L179" s="12"/>
      <c r="M179" s="12"/>
      <c r="N179" s="12"/>
      <c r="O179" s="13"/>
    </row>
    <row r="180" spans="1:15" ht="61.5" customHeight="1" hidden="1" outlineLevel="3">
      <c r="A180" s="55">
        <v>936</v>
      </c>
      <c r="B180" s="56" t="s">
        <v>208</v>
      </c>
      <c r="C180" s="56" t="s">
        <v>90</v>
      </c>
      <c r="D180" s="57" t="s">
        <v>156</v>
      </c>
      <c r="E180" s="49" t="s">
        <v>220</v>
      </c>
      <c r="F180" s="59"/>
      <c r="G180" s="43"/>
      <c r="H180" s="43"/>
      <c r="I180" s="18">
        <v>10000</v>
      </c>
      <c r="J180" s="18">
        <v>10000</v>
      </c>
      <c r="K180" s="18">
        <v>10000</v>
      </c>
      <c r="L180" s="18">
        <v>10000</v>
      </c>
      <c r="M180" s="18">
        <v>10000</v>
      </c>
      <c r="N180" s="18">
        <v>10000</v>
      </c>
      <c r="O180" s="18">
        <v>10000</v>
      </c>
    </row>
    <row r="181" spans="1:15" ht="49.5" customHeight="1" hidden="1" outlineLevel="3">
      <c r="A181" s="50" t="s">
        <v>88</v>
      </c>
      <c r="B181" s="51">
        <v>2020202100</v>
      </c>
      <c r="C181" s="51" t="s">
        <v>90</v>
      </c>
      <c r="D181" s="52" t="s">
        <v>156</v>
      </c>
      <c r="E181" s="53" t="s">
        <v>226</v>
      </c>
      <c r="F181" s="54"/>
      <c r="G181" s="44">
        <f>G182</f>
        <v>0</v>
      </c>
      <c r="H181" s="44">
        <f>H182</f>
        <v>0</v>
      </c>
      <c r="I181" s="32">
        <f aca="true" t="shared" si="6" ref="I181:O181">I182</f>
        <v>0</v>
      </c>
      <c r="J181" s="32">
        <f t="shared" si="6"/>
        <v>0</v>
      </c>
      <c r="K181" s="32">
        <f t="shared" si="6"/>
        <v>0</v>
      </c>
      <c r="L181" s="32">
        <f t="shared" si="6"/>
        <v>0</v>
      </c>
      <c r="M181" s="32">
        <f t="shared" si="6"/>
        <v>0</v>
      </c>
      <c r="N181" s="32">
        <f t="shared" si="6"/>
        <v>0</v>
      </c>
      <c r="O181" s="32">
        <f t="shared" si="6"/>
        <v>0</v>
      </c>
    </row>
    <row r="182" spans="1:15" ht="48" customHeight="1" hidden="1" outlineLevel="3">
      <c r="A182" s="55" t="s">
        <v>88</v>
      </c>
      <c r="B182" s="56">
        <v>2020202105</v>
      </c>
      <c r="C182" s="56" t="s">
        <v>90</v>
      </c>
      <c r="D182" s="57" t="s">
        <v>156</v>
      </c>
      <c r="E182" s="49" t="s">
        <v>227</v>
      </c>
      <c r="F182" s="59"/>
      <c r="G182" s="43">
        <f>G183</f>
        <v>0</v>
      </c>
      <c r="H182" s="43">
        <f>H183</f>
        <v>0</v>
      </c>
      <c r="I182" s="12"/>
      <c r="J182" s="12"/>
      <c r="K182" s="12"/>
      <c r="L182" s="12"/>
      <c r="M182" s="12"/>
      <c r="N182" s="12"/>
      <c r="O182" s="13"/>
    </row>
    <row r="183" spans="1:15" ht="0.75" customHeight="1" hidden="1" outlineLevel="3">
      <c r="A183" s="55">
        <v>936</v>
      </c>
      <c r="B183" s="56">
        <v>2020202105</v>
      </c>
      <c r="C183" s="56" t="s">
        <v>90</v>
      </c>
      <c r="D183" s="57" t="s">
        <v>156</v>
      </c>
      <c r="E183" s="49" t="s">
        <v>227</v>
      </c>
      <c r="F183" s="59"/>
      <c r="G183" s="43"/>
      <c r="H183" s="43"/>
      <c r="I183" s="18">
        <v>17832.4</v>
      </c>
      <c r="J183" s="18">
        <v>17832.4</v>
      </c>
      <c r="K183" s="18">
        <v>17832.4</v>
      </c>
      <c r="L183" s="18">
        <v>17832.4</v>
      </c>
      <c r="M183" s="18">
        <v>17832.4</v>
      </c>
      <c r="N183" s="18">
        <v>17832.4</v>
      </c>
      <c r="O183" s="18">
        <v>17832.4</v>
      </c>
    </row>
    <row r="184" spans="1:15" s="36" customFormat="1" ht="42" customHeight="1" hidden="1" outlineLevel="3">
      <c r="A184" s="71" t="s">
        <v>88</v>
      </c>
      <c r="B184" s="51">
        <v>2020205100</v>
      </c>
      <c r="C184" s="51" t="s">
        <v>90</v>
      </c>
      <c r="D184" s="52">
        <v>151</v>
      </c>
      <c r="E184" s="53" t="s">
        <v>240</v>
      </c>
      <c r="F184" s="54"/>
      <c r="G184" s="44">
        <f>G185</f>
        <v>0</v>
      </c>
      <c r="H184" s="44">
        <f>H185</f>
        <v>0</v>
      </c>
      <c r="I184" s="32">
        <f aca="true" t="shared" si="7" ref="I184:O184">I185</f>
        <v>0</v>
      </c>
      <c r="J184" s="32">
        <f t="shared" si="7"/>
        <v>0</v>
      </c>
      <c r="K184" s="32">
        <f t="shared" si="7"/>
        <v>0</v>
      </c>
      <c r="L184" s="32">
        <f t="shared" si="7"/>
        <v>0</v>
      </c>
      <c r="M184" s="32">
        <f t="shared" si="7"/>
        <v>0</v>
      </c>
      <c r="N184" s="32">
        <f t="shared" si="7"/>
        <v>0</v>
      </c>
      <c r="O184" s="32">
        <f t="shared" si="7"/>
        <v>0</v>
      </c>
    </row>
    <row r="185" spans="1:15" ht="41.25" customHeight="1" hidden="1" outlineLevel="3">
      <c r="A185" s="70" t="s">
        <v>88</v>
      </c>
      <c r="B185" s="56">
        <v>2020205105</v>
      </c>
      <c r="C185" s="56" t="s">
        <v>90</v>
      </c>
      <c r="D185" s="57">
        <v>151</v>
      </c>
      <c r="E185" s="49" t="s">
        <v>241</v>
      </c>
      <c r="F185" s="59"/>
      <c r="G185" s="43">
        <f>G186</f>
        <v>0</v>
      </c>
      <c r="H185" s="43">
        <f>H186</f>
        <v>0</v>
      </c>
      <c r="I185" s="18"/>
      <c r="J185" s="18"/>
      <c r="K185" s="18"/>
      <c r="L185" s="18"/>
      <c r="M185" s="18"/>
      <c r="N185" s="18"/>
      <c r="O185" s="18"/>
    </row>
    <row r="186" spans="1:15" ht="36.75" customHeight="1" hidden="1" outlineLevel="3">
      <c r="A186" s="55">
        <v>954</v>
      </c>
      <c r="B186" s="56">
        <v>2020205105</v>
      </c>
      <c r="C186" s="56" t="s">
        <v>90</v>
      </c>
      <c r="D186" s="57">
        <v>151</v>
      </c>
      <c r="E186" s="49" t="s">
        <v>241</v>
      </c>
      <c r="F186" s="59"/>
      <c r="G186" s="43"/>
      <c r="H186" s="43"/>
      <c r="I186" s="33">
        <f aca="true" t="shared" si="8" ref="I186:O186">16877.8+76.1</f>
        <v>16953.899999999998</v>
      </c>
      <c r="J186" s="33">
        <f t="shared" si="8"/>
        <v>16953.899999999998</v>
      </c>
      <c r="K186" s="33">
        <f t="shared" si="8"/>
        <v>16953.899999999998</v>
      </c>
      <c r="L186" s="33">
        <f t="shared" si="8"/>
        <v>16953.899999999998</v>
      </c>
      <c r="M186" s="33">
        <f t="shared" si="8"/>
        <v>16953.899999999998</v>
      </c>
      <c r="N186" s="33">
        <f t="shared" si="8"/>
        <v>16953.899999999998</v>
      </c>
      <c r="O186" s="33">
        <f t="shared" si="8"/>
        <v>16953.899999999998</v>
      </c>
    </row>
    <row r="187" spans="1:15" s="36" customFormat="1" ht="1.5" customHeight="1" hidden="1" outlineLevel="3">
      <c r="A187" s="71" t="s">
        <v>88</v>
      </c>
      <c r="B187" s="51">
        <v>2020208800</v>
      </c>
      <c r="C187" s="72" t="s">
        <v>90</v>
      </c>
      <c r="D187" s="52">
        <v>151</v>
      </c>
      <c r="E187" s="53" t="s">
        <v>238</v>
      </c>
      <c r="F187" s="54"/>
      <c r="G187" s="44">
        <f>G188</f>
        <v>0</v>
      </c>
      <c r="H187" s="44">
        <f>H188</f>
        <v>0</v>
      </c>
      <c r="I187" s="32">
        <f aca="true" t="shared" si="9" ref="I187:O187">I188</f>
        <v>0</v>
      </c>
      <c r="J187" s="32">
        <f t="shared" si="9"/>
        <v>0</v>
      </c>
      <c r="K187" s="32">
        <f t="shared" si="9"/>
        <v>0</v>
      </c>
      <c r="L187" s="32">
        <f t="shared" si="9"/>
        <v>0</v>
      </c>
      <c r="M187" s="32">
        <f t="shared" si="9"/>
        <v>0</v>
      </c>
      <c r="N187" s="32">
        <f t="shared" si="9"/>
        <v>0</v>
      </c>
      <c r="O187" s="32">
        <f t="shared" si="9"/>
        <v>0</v>
      </c>
    </row>
    <row r="188" spans="1:15" ht="15.75" customHeight="1" hidden="1" outlineLevel="3">
      <c r="A188" s="70" t="s">
        <v>88</v>
      </c>
      <c r="B188" s="56">
        <v>2020208805</v>
      </c>
      <c r="C188" s="73" t="s">
        <v>90</v>
      </c>
      <c r="D188" s="57">
        <v>151</v>
      </c>
      <c r="E188" s="49" t="s">
        <v>237</v>
      </c>
      <c r="F188" s="59"/>
      <c r="G188" s="43">
        <f>G189</f>
        <v>0</v>
      </c>
      <c r="H188" s="43">
        <f>H189</f>
        <v>0</v>
      </c>
      <c r="I188" s="18"/>
      <c r="J188" s="18"/>
      <c r="K188" s="18"/>
      <c r="L188" s="18"/>
      <c r="M188" s="18"/>
      <c r="N188" s="18"/>
      <c r="O188" s="18"/>
    </row>
    <row r="189" spans="1:15" ht="15" customHeight="1" hidden="1" outlineLevel="3">
      <c r="A189" s="70" t="s">
        <v>120</v>
      </c>
      <c r="B189" s="56">
        <v>2020208805</v>
      </c>
      <c r="C189" s="73" t="s">
        <v>90</v>
      </c>
      <c r="D189" s="57">
        <v>151</v>
      </c>
      <c r="E189" s="49" t="s">
        <v>237</v>
      </c>
      <c r="F189" s="59"/>
      <c r="G189" s="43"/>
      <c r="H189" s="43"/>
      <c r="I189" s="18"/>
      <c r="J189" s="18"/>
      <c r="K189" s="18"/>
      <c r="L189" s="18"/>
      <c r="M189" s="18"/>
      <c r="N189" s="18"/>
      <c r="O189" s="18"/>
    </row>
    <row r="190" spans="1:15" ht="57" customHeight="1" hidden="1" outlineLevel="3">
      <c r="A190" s="71" t="s">
        <v>88</v>
      </c>
      <c r="B190" s="51">
        <v>2020207700</v>
      </c>
      <c r="C190" s="72" t="s">
        <v>90</v>
      </c>
      <c r="D190" s="52">
        <v>151</v>
      </c>
      <c r="E190" s="53" t="s">
        <v>260</v>
      </c>
      <c r="F190" s="59"/>
      <c r="G190" s="44">
        <f>G191</f>
        <v>0</v>
      </c>
      <c r="H190" s="44">
        <f>H191</f>
        <v>0</v>
      </c>
      <c r="I190" s="18"/>
      <c r="J190" s="18"/>
      <c r="K190" s="18"/>
      <c r="L190" s="18"/>
      <c r="M190" s="18"/>
      <c r="N190" s="18"/>
      <c r="O190" s="18"/>
    </row>
    <row r="191" spans="1:15" ht="37.5" customHeight="1" hidden="1" outlineLevel="3">
      <c r="A191" s="70" t="s">
        <v>88</v>
      </c>
      <c r="B191" s="56">
        <v>2020207705</v>
      </c>
      <c r="C191" s="73" t="s">
        <v>90</v>
      </c>
      <c r="D191" s="57">
        <v>151</v>
      </c>
      <c r="E191" s="49" t="s">
        <v>261</v>
      </c>
      <c r="F191" s="59"/>
      <c r="G191" s="43">
        <v>0</v>
      </c>
      <c r="H191" s="43">
        <v>0</v>
      </c>
      <c r="I191" s="18"/>
      <c r="J191" s="18"/>
      <c r="K191" s="18"/>
      <c r="L191" s="18"/>
      <c r="M191" s="18"/>
      <c r="N191" s="18"/>
      <c r="O191" s="18"/>
    </row>
    <row r="192" spans="1:15" ht="39" customHeight="1" hidden="1" outlineLevel="3">
      <c r="A192" s="70" t="s">
        <v>158</v>
      </c>
      <c r="B192" s="56">
        <v>2020207705</v>
      </c>
      <c r="C192" s="73" t="s">
        <v>90</v>
      </c>
      <c r="D192" s="57">
        <v>151</v>
      </c>
      <c r="E192" s="49" t="s">
        <v>261</v>
      </c>
      <c r="F192" s="59"/>
      <c r="G192" s="48">
        <v>0</v>
      </c>
      <c r="H192" s="48">
        <v>0</v>
      </c>
      <c r="I192" s="18"/>
      <c r="J192" s="18"/>
      <c r="K192" s="18"/>
      <c r="L192" s="18"/>
      <c r="M192" s="18"/>
      <c r="N192" s="18"/>
      <c r="O192" s="18"/>
    </row>
    <row r="193" spans="1:15" ht="21.75" customHeight="1" outlineLevel="4">
      <c r="A193" s="50" t="s">
        <v>88</v>
      </c>
      <c r="B193" s="51" t="s">
        <v>159</v>
      </c>
      <c r="C193" s="51" t="s">
        <v>90</v>
      </c>
      <c r="D193" s="52" t="s">
        <v>156</v>
      </c>
      <c r="E193" s="53" t="s">
        <v>36</v>
      </c>
      <c r="F193" s="59"/>
      <c r="G193" s="47">
        <f>G194</f>
        <v>40911.5</v>
      </c>
      <c r="H193" s="47">
        <f>H194</f>
        <v>38151.1</v>
      </c>
      <c r="I193" s="32">
        <f aca="true" t="shared" si="10" ref="I193:O193">I194</f>
        <v>0</v>
      </c>
      <c r="J193" s="32">
        <f t="shared" si="10"/>
        <v>0</v>
      </c>
      <c r="K193" s="32">
        <f t="shared" si="10"/>
        <v>0</v>
      </c>
      <c r="L193" s="32">
        <f t="shared" si="10"/>
        <v>0</v>
      </c>
      <c r="M193" s="32">
        <f t="shared" si="10"/>
        <v>0</v>
      </c>
      <c r="N193" s="32">
        <f t="shared" si="10"/>
        <v>0</v>
      </c>
      <c r="O193" s="32">
        <f t="shared" si="10"/>
        <v>0</v>
      </c>
    </row>
    <row r="194" spans="1:15" ht="21.75" customHeight="1" outlineLevel="5">
      <c r="A194" s="55" t="s">
        <v>88</v>
      </c>
      <c r="B194" s="56" t="s">
        <v>160</v>
      </c>
      <c r="C194" s="56" t="s">
        <v>90</v>
      </c>
      <c r="D194" s="57" t="s">
        <v>156</v>
      </c>
      <c r="E194" s="49" t="s">
        <v>37</v>
      </c>
      <c r="F194" s="59"/>
      <c r="G194" s="48">
        <f>G195+G196+G197+G199+G201+G200+G198</f>
        <v>40911.5</v>
      </c>
      <c r="H194" s="48">
        <f>H195+H196+H197+H199+H201+H200+H198</f>
        <v>38151.1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3">
        <v>0</v>
      </c>
    </row>
    <row r="195" spans="1:15" ht="19.5" customHeight="1" outlineLevel="6">
      <c r="A195" s="55" t="s">
        <v>133</v>
      </c>
      <c r="B195" s="56" t="s">
        <v>160</v>
      </c>
      <c r="C195" s="56" t="s">
        <v>90</v>
      </c>
      <c r="D195" s="57" t="s">
        <v>156</v>
      </c>
      <c r="E195" s="49" t="s">
        <v>37</v>
      </c>
      <c r="F195" s="59"/>
      <c r="G195" s="48">
        <v>10471</v>
      </c>
      <c r="H195" s="48">
        <v>10471</v>
      </c>
      <c r="I195" s="33">
        <f aca="true" t="shared" si="11" ref="I195:O195">5197.1+1878.754+40</f>
        <v>7115.854</v>
      </c>
      <c r="J195" s="33">
        <f t="shared" si="11"/>
        <v>7115.854</v>
      </c>
      <c r="K195" s="33">
        <f t="shared" si="11"/>
        <v>7115.854</v>
      </c>
      <c r="L195" s="33">
        <f t="shared" si="11"/>
        <v>7115.854</v>
      </c>
      <c r="M195" s="33">
        <f t="shared" si="11"/>
        <v>7115.854</v>
      </c>
      <c r="N195" s="33">
        <f t="shared" si="11"/>
        <v>7115.854</v>
      </c>
      <c r="O195" s="33">
        <f t="shared" si="11"/>
        <v>7115.854</v>
      </c>
    </row>
    <row r="196" spans="1:15" ht="21.75" customHeight="1" outlineLevel="6">
      <c r="A196" s="55" t="s">
        <v>134</v>
      </c>
      <c r="B196" s="56" t="s">
        <v>160</v>
      </c>
      <c r="C196" s="56" t="s">
        <v>90</v>
      </c>
      <c r="D196" s="57" t="s">
        <v>156</v>
      </c>
      <c r="E196" s="49" t="s">
        <v>37</v>
      </c>
      <c r="F196" s="59"/>
      <c r="G196" s="48">
        <v>8522.6</v>
      </c>
      <c r="H196" s="48">
        <v>8643.1</v>
      </c>
      <c r="I196" s="33">
        <f aca="true" t="shared" si="12" ref="I196:O196">20868.12+131.76+625</f>
        <v>21624.879999999997</v>
      </c>
      <c r="J196" s="33">
        <f t="shared" si="12"/>
        <v>21624.879999999997</v>
      </c>
      <c r="K196" s="33">
        <f t="shared" si="12"/>
        <v>21624.879999999997</v>
      </c>
      <c r="L196" s="33">
        <f t="shared" si="12"/>
        <v>21624.879999999997</v>
      </c>
      <c r="M196" s="33">
        <f t="shared" si="12"/>
        <v>21624.879999999997</v>
      </c>
      <c r="N196" s="33">
        <f t="shared" si="12"/>
        <v>21624.879999999997</v>
      </c>
      <c r="O196" s="33">
        <f t="shared" si="12"/>
        <v>21624.879999999997</v>
      </c>
    </row>
    <row r="197" spans="1:15" ht="22.5" customHeight="1" outlineLevel="6">
      <c r="A197" s="55" t="s">
        <v>120</v>
      </c>
      <c r="B197" s="56" t="s">
        <v>160</v>
      </c>
      <c r="C197" s="56" t="s">
        <v>90</v>
      </c>
      <c r="D197" s="57" t="s">
        <v>156</v>
      </c>
      <c r="E197" s="49" t="s">
        <v>37</v>
      </c>
      <c r="F197" s="59"/>
      <c r="G197" s="48">
        <v>1387.4</v>
      </c>
      <c r="H197" s="48">
        <v>1387.4</v>
      </c>
      <c r="I197" s="33">
        <f aca="true" t="shared" si="13" ref="I197:O197">196+3008.297+1473-180</f>
        <v>4497.2970000000005</v>
      </c>
      <c r="J197" s="33">
        <f t="shared" si="13"/>
        <v>4497.2970000000005</v>
      </c>
      <c r="K197" s="33">
        <f t="shared" si="13"/>
        <v>4497.2970000000005</v>
      </c>
      <c r="L197" s="33">
        <f t="shared" si="13"/>
        <v>4497.2970000000005</v>
      </c>
      <c r="M197" s="33">
        <f t="shared" si="13"/>
        <v>4497.2970000000005</v>
      </c>
      <c r="N197" s="33">
        <f t="shared" si="13"/>
        <v>4497.2970000000005</v>
      </c>
      <c r="O197" s="33">
        <f t="shared" si="13"/>
        <v>4497.2970000000005</v>
      </c>
    </row>
    <row r="198" spans="1:15" ht="22.5" customHeight="1" outlineLevel="6">
      <c r="A198" s="55">
        <v>919</v>
      </c>
      <c r="B198" s="56" t="s">
        <v>160</v>
      </c>
      <c r="C198" s="56" t="s">
        <v>90</v>
      </c>
      <c r="D198" s="57" t="s">
        <v>156</v>
      </c>
      <c r="E198" s="49" t="s">
        <v>37</v>
      </c>
      <c r="F198" s="59"/>
      <c r="G198" s="48">
        <v>15206.4</v>
      </c>
      <c r="H198" s="48">
        <v>15896.4</v>
      </c>
      <c r="I198" s="33"/>
      <c r="J198" s="33"/>
      <c r="K198" s="33"/>
      <c r="L198" s="33"/>
      <c r="M198" s="33"/>
      <c r="N198" s="33"/>
      <c r="O198" s="33"/>
    </row>
    <row r="199" spans="1:15" ht="22.5" customHeight="1" outlineLevel="6">
      <c r="A199" s="55" t="s">
        <v>158</v>
      </c>
      <c r="B199" s="56" t="s">
        <v>160</v>
      </c>
      <c r="C199" s="56" t="s">
        <v>90</v>
      </c>
      <c r="D199" s="57" t="s">
        <v>156</v>
      </c>
      <c r="E199" s="49" t="s">
        <v>37</v>
      </c>
      <c r="F199" s="59"/>
      <c r="G199" s="48">
        <v>4198.6</v>
      </c>
      <c r="H199" s="48">
        <v>592.6</v>
      </c>
      <c r="I199" s="33">
        <f aca="true" t="shared" si="14" ref="I199:O199">84713.5+27575.126+45.2+1400+958.18+263+684+45000+691.294+76.1-1284.826</f>
        <v>160121.574</v>
      </c>
      <c r="J199" s="33">
        <f t="shared" si="14"/>
        <v>160121.574</v>
      </c>
      <c r="K199" s="33">
        <f t="shared" si="14"/>
        <v>160121.574</v>
      </c>
      <c r="L199" s="33">
        <f t="shared" si="14"/>
        <v>160121.574</v>
      </c>
      <c r="M199" s="33">
        <f t="shared" si="14"/>
        <v>160121.574</v>
      </c>
      <c r="N199" s="33">
        <f t="shared" si="14"/>
        <v>160121.574</v>
      </c>
      <c r="O199" s="33">
        <f t="shared" si="14"/>
        <v>160121.574</v>
      </c>
    </row>
    <row r="200" spans="1:15" ht="22.5" customHeight="1" outlineLevel="6">
      <c r="A200" s="55">
        <v>943</v>
      </c>
      <c r="B200" s="56">
        <v>2020299905</v>
      </c>
      <c r="C200" s="73" t="s">
        <v>90</v>
      </c>
      <c r="D200" s="57">
        <v>151</v>
      </c>
      <c r="E200" s="49" t="s">
        <v>37</v>
      </c>
      <c r="F200" s="59"/>
      <c r="G200" s="48">
        <v>3</v>
      </c>
      <c r="H200" s="48">
        <v>3</v>
      </c>
      <c r="I200" s="33"/>
      <c r="J200" s="33"/>
      <c r="K200" s="33"/>
      <c r="L200" s="33"/>
      <c r="M200" s="33"/>
      <c r="N200" s="33"/>
      <c r="O200" s="33"/>
    </row>
    <row r="201" spans="1:15" ht="21" customHeight="1" outlineLevel="6">
      <c r="A201" s="55">
        <v>954</v>
      </c>
      <c r="B201" s="56" t="s">
        <v>160</v>
      </c>
      <c r="C201" s="56" t="s">
        <v>90</v>
      </c>
      <c r="D201" s="57" t="s">
        <v>156</v>
      </c>
      <c r="E201" s="49" t="s">
        <v>37</v>
      </c>
      <c r="F201" s="59"/>
      <c r="G201" s="48">
        <v>1122.5</v>
      </c>
      <c r="H201" s="48">
        <v>1157.6</v>
      </c>
      <c r="I201" s="33">
        <v>1473.38</v>
      </c>
      <c r="J201" s="33">
        <v>1473.38</v>
      </c>
      <c r="K201" s="33">
        <v>1473.38</v>
      </c>
      <c r="L201" s="33">
        <v>1473.38</v>
      </c>
      <c r="M201" s="33">
        <v>1473.38</v>
      </c>
      <c r="N201" s="33">
        <v>1473.38</v>
      </c>
      <c r="O201" s="33">
        <v>1473.38</v>
      </c>
    </row>
    <row r="202" spans="1:15" ht="40.5" customHeight="1" outlineLevel="2">
      <c r="A202" s="50" t="s">
        <v>88</v>
      </c>
      <c r="B202" s="51" t="s">
        <v>52</v>
      </c>
      <c r="C202" s="51" t="s">
        <v>90</v>
      </c>
      <c r="D202" s="52" t="s">
        <v>156</v>
      </c>
      <c r="E202" s="53" t="s">
        <v>38</v>
      </c>
      <c r="F202" s="54"/>
      <c r="G202" s="47">
        <f>+G206+G209+G211+G214+G228+G232+G238+G241+G203+G262+G244+G256+G259+G271+G273+G268</f>
        <v>95914.9</v>
      </c>
      <c r="H202" s="47">
        <f>+H206+H209+H211+H214+H228+H232+H238+H241+H203+H262+H244+H256+H259+H271+H273+H268</f>
        <v>101689.9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3">
        <v>0</v>
      </c>
    </row>
    <row r="203" spans="1:15" ht="34.5" customHeight="1" hidden="1" outlineLevel="6">
      <c r="A203" s="50" t="s">
        <v>88</v>
      </c>
      <c r="B203" s="51" t="s">
        <v>206</v>
      </c>
      <c r="C203" s="51" t="s">
        <v>90</v>
      </c>
      <c r="D203" s="52" t="s">
        <v>156</v>
      </c>
      <c r="E203" s="53" t="s">
        <v>214</v>
      </c>
      <c r="F203" s="54"/>
      <c r="G203" s="44">
        <f>G204</f>
        <v>0</v>
      </c>
      <c r="H203" s="44">
        <f>H204</f>
        <v>0</v>
      </c>
      <c r="I203" s="12"/>
      <c r="J203" s="12"/>
      <c r="K203" s="12"/>
      <c r="L203" s="12"/>
      <c r="M203" s="12"/>
      <c r="N203" s="12"/>
      <c r="O203" s="13"/>
    </row>
    <row r="204" spans="1:15" ht="48.75" customHeight="1" hidden="1" outlineLevel="6">
      <c r="A204" s="55" t="s">
        <v>88</v>
      </c>
      <c r="B204" s="56" t="s">
        <v>205</v>
      </c>
      <c r="C204" s="56" t="s">
        <v>90</v>
      </c>
      <c r="D204" s="57" t="s">
        <v>156</v>
      </c>
      <c r="E204" s="49" t="s">
        <v>215</v>
      </c>
      <c r="F204" s="59"/>
      <c r="G204" s="43"/>
      <c r="H204" s="43"/>
      <c r="I204" s="12"/>
      <c r="J204" s="12"/>
      <c r="K204" s="12"/>
      <c r="L204" s="12"/>
      <c r="M204" s="12"/>
      <c r="N204" s="12"/>
      <c r="O204" s="13"/>
    </row>
    <row r="205" spans="1:15" ht="51.75" customHeight="1" hidden="1" outlineLevel="6">
      <c r="A205" s="55" t="s">
        <v>158</v>
      </c>
      <c r="B205" s="56" t="s">
        <v>205</v>
      </c>
      <c r="C205" s="56" t="s">
        <v>90</v>
      </c>
      <c r="D205" s="57" t="s">
        <v>156</v>
      </c>
      <c r="E205" s="49" t="s">
        <v>215</v>
      </c>
      <c r="F205" s="59"/>
      <c r="G205" s="43"/>
      <c r="H205" s="43"/>
      <c r="I205" s="12"/>
      <c r="J205" s="12"/>
      <c r="K205" s="12"/>
      <c r="L205" s="12"/>
      <c r="M205" s="12"/>
      <c r="N205" s="12"/>
      <c r="O205" s="13"/>
    </row>
    <row r="206" spans="1:15" ht="58.5" customHeight="1" outlineLevel="4" collapsed="1">
      <c r="A206" s="50" t="s">
        <v>88</v>
      </c>
      <c r="B206" s="51" t="s">
        <v>53</v>
      </c>
      <c r="C206" s="51" t="s">
        <v>90</v>
      </c>
      <c r="D206" s="52" t="s">
        <v>156</v>
      </c>
      <c r="E206" s="53" t="s">
        <v>39</v>
      </c>
      <c r="F206" s="54"/>
      <c r="G206" s="47">
        <f>G207</f>
        <v>873.2</v>
      </c>
      <c r="H206" s="47">
        <f>H207</f>
        <v>873.2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3">
        <v>0</v>
      </c>
    </row>
    <row r="207" spans="1:15" ht="58.5" customHeight="1" outlineLevel="5">
      <c r="A207" s="55" t="s">
        <v>88</v>
      </c>
      <c r="B207" s="56" t="s">
        <v>54</v>
      </c>
      <c r="C207" s="56" t="s">
        <v>90</v>
      </c>
      <c r="D207" s="57" t="s">
        <v>156</v>
      </c>
      <c r="E207" s="49" t="s">
        <v>40</v>
      </c>
      <c r="F207" s="59"/>
      <c r="G207" s="48">
        <f>G208</f>
        <v>873.2</v>
      </c>
      <c r="H207" s="48">
        <f>H208</f>
        <v>873.2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3">
        <v>0</v>
      </c>
    </row>
    <row r="208" spans="1:15" ht="57" customHeight="1" outlineLevel="6">
      <c r="A208" s="55" t="s">
        <v>120</v>
      </c>
      <c r="B208" s="56" t="s">
        <v>54</v>
      </c>
      <c r="C208" s="56" t="s">
        <v>90</v>
      </c>
      <c r="D208" s="57" t="s">
        <v>156</v>
      </c>
      <c r="E208" s="49" t="s">
        <v>40</v>
      </c>
      <c r="F208" s="59"/>
      <c r="G208" s="48">
        <v>873.2</v>
      </c>
      <c r="H208" s="48">
        <v>873.2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3">
        <v>0</v>
      </c>
    </row>
    <row r="209" spans="1:15" ht="60.75" customHeight="1" hidden="1" outlineLevel="4">
      <c r="A209" s="50" t="s">
        <v>88</v>
      </c>
      <c r="B209" s="51" t="s">
        <v>55</v>
      </c>
      <c r="C209" s="51" t="s">
        <v>90</v>
      </c>
      <c r="D209" s="52" t="s">
        <v>156</v>
      </c>
      <c r="E209" s="53" t="s">
        <v>41</v>
      </c>
      <c r="F209" s="54"/>
      <c r="G209" s="44">
        <f>G210</f>
        <v>0</v>
      </c>
      <c r="H209" s="44">
        <f>H210</f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3">
        <v>0</v>
      </c>
    </row>
    <row r="210" spans="1:15" ht="40.5" customHeight="1" hidden="1" outlineLevel="6">
      <c r="A210" s="55" t="s">
        <v>134</v>
      </c>
      <c r="B210" s="56" t="s">
        <v>56</v>
      </c>
      <c r="C210" s="56" t="s">
        <v>90</v>
      </c>
      <c r="D210" s="57" t="s">
        <v>156</v>
      </c>
      <c r="E210" s="49" t="s">
        <v>42</v>
      </c>
      <c r="F210" s="59"/>
      <c r="G210" s="43"/>
      <c r="H210" s="43"/>
      <c r="I210" s="18">
        <v>2740</v>
      </c>
      <c r="J210" s="18">
        <v>2740</v>
      </c>
      <c r="K210" s="18">
        <v>2740</v>
      </c>
      <c r="L210" s="18">
        <v>2740</v>
      </c>
      <c r="M210" s="18">
        <v>2740</v>
      </c>
      <c r="N210" s="18">
        <v>2740</v>
      </c>
      <c r="O210" s="18">
        <v>2740</v>
      </c>
    </row>
    <row r="211" spans="1:15" ht="78.75" customHeight="1" outlineLevel="4" collapsed="1">
      <c r="A211" s="50" t="s">
        <v>88</v>
      </c>
      <c r="B211" s="51" t="s">
        <v>57</v>
      </c>
      <c r="C211" s="51" t="s">
        <v>90</v>
      </c>
      <c r="D211" s="52" t="s">
        <v>156</v>
      </c>
      <c r="E211" s="53" t="s">
        <v>43</v>
      </c>
      <c r="F211" s="54"/>
      <c r="G211" s="47">
        <f>G212</f>
        <v>34938</v>
      </c>
      <c r="H211" s="47">
        <f>H212</f>
        <v>34938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3">
        <v>0</v>
      </c>
    </row>
    <row r="212" spans="1:15" ht="60.75" customHeight="1" outlineLevel="5">
      <c r="A212" s="55" t="s">
        <v>88</v>
      </c>
      <c r="B212" s="56" t="s">
        <v>58</v>
      </c>
      <c r="C212" s="56" t="s">
        <v>90</v>
      </c>
      <c r="D212" s="57" t="s">
        <v>156</v>
      </c>
      <c r="E212" s="49" t="s">
        <v>275</v>
      </c>
      <c r="F212" s="59"/>
      <c r="G212" s="48">
        <f>G213</f>
        <v>34938</v>
      </c>
      <c r="H212" s="48">
        <f>H213</f>
        <v>34938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3">
        <v>0</v>
      </c>
    </row>
    <row r="213" spans="1:15" ht="57.75" customHeight="1" outlineLevel="6">
      <c r="A213" s="55" t="s">
        <v>158</v>
      </c>
      <c r="B213" s="56" t="s">
        <v>58</v>
      </c>
      <c r="C213" s="56" t="s">
        <v>90</v>
      </c>
      <c r="D213" s="57" t="s">
        <v>156</v>
      </c>
      <c r="E213" s="49" t="s">
        <v>275</v>
      </c>
      <c r="F213" s="59"/>
      <c r="G213" s="48">
        <v>34938</v>
      </c>
      <c r="H213" s="48">
        <v>34938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3">
        <v>0</v>
      </c>
    </row>
    <row r="214" spans="1:15" ht="57" customHeight="1" outlineLevel="4">
      <c r="A214" s="50" t="s">
        <v>88</v>
      </c>
      <c r="B214" s="51" t="s">
        <v>59</v>
      </c>
      <c r="C214" s="51" t="s">
        <v>90</v>
      </c>
      <c r="D214" s="52" t="s">
        <v>156</v>
      </c>
      <c r="E214" s="53" t="s">
        <v>44</v>
      </c>
      <c r="F214" s="54"/>
      <c r="G214" s="47">
        <f>G215</f>
        <v>22114.699999999997</v>
      </c>
      <c r="H214" s="47">
        <f>H215</f>
        <v>23488.699999999997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3">
        <v>0</v>
      </c>
    </row>
    <row r="215" spans="1:15" ht="59.25" customHeight="1" outlineLevel="5">
      <c r="A215" s="55" t="s">
        <v>88</v>
      </c>
      <c r="B215" s="56" t="s">
        <v>60</v>
      </c>
      <c r="C215" s="56" t="s">
        <v>90</v>
      </c>
      <c r="D215" s="57" t="s">
        <v>156</v>
      </c>
      <c r="E215" s="49" t="s">
        <v>45</v>
      </c>
      <c r="F215" s="59"/>
      <c r="G215" s="48">
        <f>G216+G217+G218+G219+G220+G227</f>
        <v>22114.699999999997</v>
      </c>
      <c r="H215" s="48">
        <f>H216+H217+H218+H219+H220+H227</f>
        <v>23488.699999999997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3">
        <v>0</v>
      </c>
    </row>
    <row r="216" spans="1:15" ht="58.5" customHeight="1" outlineLevel="6">
      <c r="A216" s="55" t="s">
        <v>133</v>
      </c>
      <c r="B216" s="56" t="s">
        <v>60</v>
      </c>
      <c r="C216" s="56" t="s">
        <v>90</v>
      </c>
      <c r="D216" s="57" t="s">
        <v>156</v>
      </c>
      <c r="E216" s="49" t="s">
        <v>45</v>
      </c>
      <c r="F216" s="59"/>
      <c r="G216" s="48">
        <v>1061</v>
      </c>
      <c r="H216" s="48">
        <v>1164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3">
        <v>0</v>
      </c>
    </row>
    <row r="217" spans="1:15" ht="57.75" customHeight="1" outlineLevel="6">
      <c r="A217" s="55" t="s">
        <v>134</v>
      </c>
      <c r="B217" s="56" t="s">
        <v>60</v>
      </c>
      <c r="C217" s="56" t="s">
        <v>90</v>
      </c>
      <c r="D217" s="57" t="s">
        <v>156</v>
      </c>
      <c r="E217" s="49" t="s">
        <v>45</v>
      </c>
      <c r="F217" s="59"/>
      <c r="G217" s="48">
        <v>10562</v>
      </c>
      <c r="H217" s="48">
        <v>11636</v>
      </c>
      <c r="I217" s="33">
        <v>141716.8</v>
      </c>
      <c r="J217" s="33">
        <v>141716.8</v>
      </c>
      <c r="K217" s="33">
        <v>141716.8</v>
      </c>
      <c r="L217" s="33">
        <v>141716.8</v>
      </c>
      <c r="M217" s="33">
        <v>141716.8</v>
      </c>
      <c r="N217" s="33">
        <v>141716.8</v>
      </c>
      <c r="O217" s="33">
        <v>141716.8</v>
      </c>
    </row>
    <row r="218" spans="1:15" ht="56.25" outlineLevel="6">
      <c r="A218" s="55" t="s">
        <v>120</v>
      </c>
      <c r="B218" s="56" t="s">
        <v>60</v>
      </c>
      <c r="C218" s="56" t="s">
        <v>90</v>
      </c>
      <c r="D218" s="57" t="s">
        <v>156</v>
      </c>
      <c r="E218" s="49" t="s">
        <v>45</v>
      </c>
      <c r="F218" s="59"/>
      <c r="G218" s="48">
        <v>6811.1</v>
      </c>
      <c r="H218" s="48">
        <v>6799.1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3">
        <v>0</v>
      </c>
    </row>
    <row r="219" spans="1:15" ht="55.5" customHeight="1" outlineLevel="6">
      <c r="A219" s="55">
        <v>919</v>
      </c>
      <c r="B219" s="56" t="s">
        <v>60</v>
      </c>
      <c r="C219" s="56" t="s">
        <v>90</v>
      </c>
      <c r="D219" s="57" t="s">
        <v>156</v>
      </c>
      <c r="E219" s="49" t="s">
        <v>45</v>
      </c>
      <c r="F219" s="59"/>
      <c r="G219" s="48">
        <v>18</v>
      </c>
      <c r="H219" s="48">
        <v>27</v>
      </c>
      <c r="I219" s="12"/>
      <c r="J219" s="12"/>
      <c r="K219" s="12"/>
      <c r="L219" s="12"/>
      <c r="M219" s="12"/>
      <c r="N219" s="12"/>
      <c r="O219" s="13"/>
    </row>
    <row r="220" spans="1:15" ht="54.75" customHeight="1" outlineLevel="6">
      <c r="A220" s="55" t="s">
        <v>158</v>
      </c>
      <c r="B220" s="56" t="s">
        <v>60</v>
      </c>
      <c r="C220" s="56" t="s">
        <v>90</v>
      </c>
      <c r="D220" s="57" t="s">
        <v>156</v>
      </c>
      <c r="E220" s="49" t="s">
        <v>45</v>
      </c>
      <c r="F220" s="59"/>
      <c r="G220" s="48">
        <v>3434.6</v>
      </c>
      <c r="H220" s="48">
        <v>3607.6</v>
      </c>
      <c r="I220" s="18">
        <v>2270</v>
      </c>
      <c r="J220" s="18">
        <v>2270</v>
      </c>
      <c r="K220" s="18">
        <v>2270</v>
      </c>
      <c r="L220" s="18">
        <v>2270</v>
      </c>
      <c r="M220" s="18">
        <v>2270</v>
      </c>
      <c r="N220" s="18">
        <v>2270</v>
      </c>
      <c r="O220" s="18">
        <v>2270</v>
      </c>
    </row>
    <row r="221" spans="1:15" ht="56.25" hidden="1" outlineLevel="6">
      <c r="A221" s="55" t="s">
        <v>158</v>
      </c>
      <c r="B221" s="56" t="s">
        <v>60</v>
      </c>
      <c r="C221" s="56" t="s">
        <v>63</v>
      </c>
      <c r="D221" s="57" t="s">
        <v>156</v>
      </c>
      <c r="E221" s="49" t="s">
        <v>45</v>
      </c>
      <c r="F221" s="59"/>
      <c r="G221" s="43">
        <v>139000</v>
      </c>
      <c r="H221" s="43">
        <v>139000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3">
        <v>0</v>
      </c>
    </row>
    <row r="222" spans="1:15" ht="56.25" hidden="1" outlineLevel="6">
      <c r="A222" s="55" t="s">
        <v>158</v>
      </c>
      <c r="B222" s="56" t="s">
        <v>60</v>
      </c>
      <c r="C222" s="56" t="s">
        <v>64</v>
      </c>
      <c r="D222" s="57" t="s">
        <v>156</v>
      </c>
      <c r="E222" s="49" t="s">
        <v>45</v>
      </c>
      <c r="F222" s="59"/>
      <c r="G222" s="43">
        <v>801000</v>
      </c>
      <c r="H222" s="43">
        <v>801000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3">
        <v>0</v>
      </c>
    </row>
    <row r="223" spans="1:15" ht="56.25" hidden="1" outlineLevel="6">
      <c r="A223" s="55" t="s">
        <v>158</v>
      </c>
      <c r="B223" s="56" t="s">
        <v>60</v>
      </c>
      <c r="C223" s="56" t="s">
        <v>65</v>
      </c>
      <c r="D223" s="57" t="s">
        <v>156</v>
      </c>
      <c r="E223" s="49" t="s">
        <v>45</v>
      </c>
      <c r="F223" s="59"/>
      <c r="G223" s="43">
        <v>38000</v>
      </c>
      <c r="H223" s="43">
        <v>38000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3">
        <v>0</v>
      </c>
    </row>
    <row r="224" spans="1:15" ht="56.25" hidden="1" outlineLevel="6">
      <c r="A224" s="55" t="s">
        <v>158</v>
      </c>
      <c r="B224" s="56" t="s">
        <v>60</v>
      </c>
      <c r="C224" s="56" t="s">
        <v>67</v>
      </c>
      <c r="D224" s="57" t="s">
        <v>156</v>
      </c>
      <c r="E224" s="49" t="s">
        <v>45</v>
      </c>
      <c r="F224" s="59"/>
      <c r="G224" s="43">
        <v>32000</v>
      </c>
      <c r="H224" s="43">
        <v>32000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3">
        <v>0</v>
      </c>
    </row>
    <row r="225" spans="1:15" ht="56.25" hidden="1" outlineLevel="6">
      <c r="A225" s="55" t="s">
        <v>158</v>
      </c>
      <c r="B225" s="56" t="s">
        <v>60</v>
      </c>
      <c r="C225" s="56" t="s">
        <v>62</v>
      </c>
      <c r="D225" s="57" t="s">
        <v>156</v>
      </c>
      <c r="E225" s="49" t="s">
        <v>45</v>
      </c>
      <c r="F225" s="59"/>
      <c r="G225" s="43">
        <v>1500</v>
      </c>
      <c r="H225" s="43">
        <v>1500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3">
        <v>0</v>
      </c>
    </row>
    <row r="226" spans="1:15" ht="56.25" hidden="1" outlineLevel="6">
      <c r="A226" s="55" t="s">
        <v>158</v>
      </c>
      <c r="B226" s="56" t="s">
        <v>60</v>
      </c>
      <c r="C226" s="56" t="s">
        <v>61</v>
      </c>
      <c r="D226" s="57" t="s">
        <v>156</v>
      </c>
      <c r="E226" s="49" t="s">
        <v>45</v>
      </c>
      <c r="F226" s="59"/>
      <c r="G226" s="43">
        <v>234000</v>
      </c>
      <c r="H226" s="43">
        <v>234000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3">
        <v>0</v>
      </c>
    </row>
    <row r="227" spans="1:15" ht="57" customHeight="1" outlineLevel="6">
      <c r="A227" s="55">
        <v>954</v>
      </c>
      <c r="B227" s="56" t="s">
        <v>60</v>
      </c>
      <c r="C227" s="56" t="s">
        <v>90</v>
      </c>
      <c r="D227" s="57" t="s">
        <v>156</v>
      </c>
      <c r="E227" s="49" t="s">
        <v>45</v>
      </c>
      <c r="F227" s="59"/>
      <c r="G227" s="48">
        <v>228</v>
      </c>
      <c r="H227" s="48">
        <v>255</v>
      </c>
      <c r="I227" s="33">
        <v>122.5</v>
      </c>
      <c r="J227" s="33">
        <v>122.5</v>
      </c>
      <c r="K227" s="33">
        <v>122.5</v>
      </c>
      <c r="L227" s="33">
        <v>122.5</v>
      </c>
      <c r="M227" s="33">
        <v>122.5</v>
      </c>
      <c r="N227" s="33">
        <v>122.5</v>
      </c>
      <c r="O227" s="33">
        <v>122.5</v>
      </c>
    </row>
    <row r="228" spans="1:15" ht="114.75" customHeight="1" outlineLevel="4">
      <c r="A228" s="50" t="s">
        <v>88</v>
      </c>
      <c r="B228" s="51" t="s">
        <v>68</v>
      </c>
      <c r="C228" s="51" t="s">
        <v>90</v>
      </c>
      <c r="D228" s="52" t="s">
        <v>156</v>
      </c>
      <c r="E228" s="53" t="s">
        <v>46</v>
      </c>
      <c r="F228" s="54"/>
      <c r="G228" s="47">
        <f>G229</f>
        <v>19184</v>
      </c>
      <c r="H228" s="47">
        <f>H229</f>
        <v>22610</v>
      </c>
      <c r="I228" s="32">
        <f aca="true" t="shared" si="15" ref="I228:O228">I229</f>
        <v>0</v>
      </c>
      <c r="J228" s="32">
        <f t="shared" si="15"/>
        <v>0</v>
      </c>
      <c r="K228" s="32">
        <f t="shared" si="15"/>
        <v>0</v>
      </c>
      <c r="L228" s="32">
        <f t="shared" si="15"/>
        <v>0</v>
      </c>
      <c r="M228" s="32">
        <f t="shared" si="15"/>
        <v>0</v>
      </c>
      <c r="N228" s="32">
        <f t="shared" si="15"/>
        <v>0</v>
      </c>
      <c r="O228" s="32">
        <f t="shared" si="15"/>
        <v>0</v>
      </c>
    </row>
    <row r="229" spans="1:15" ht="96.75" customHeight="1" outlineLevel="5">
      <c r="A229" s="55" t="s">
        <v>88</v>
      </c>
      <c r="B229" s="56" t="s">
        <v>69</v>
      </c>
      <c r="C229" s="56" t="s">
        <v>90</v>
      </c>
      <c r="D229" s="57" t="s">
        <v>156</v>
      </c>
      <c r="E229" s="49" t="s">
        <v>47</v>
      </c>
      <c r="F229" s="59"/>
      <c r="G229" s="48">
        <f>G231</f>
        <v>19184</v>
      </c>
      <c r="H229" s="48">
        <f>H231</f>
        <v>22610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3">
        <v>0</v>
      </c>
    </row>
    <row r="230" spans="1:15" ht="65.25" customHeight="1" hidden="1" outlineLevel="5">
      <c r="A230" s="55">
        <v>903</v>
      </c>
      <c r="B230" s="56">
        <v>2020302605</v>
      </c>
      <c r="C230" s="56" t="s">
        <v>90</v>
      </c>
      <c r="D230" s="57">
        <v>151</v>
      </c>
      <c r="E230" s="49" t="s">
        <v>47</v>
      </c>
      <c r="F230" s="59"/>
      <c r="G230" s="48"/>
      <c r="H230" s="48"/>
      <c r="I230" s="33">
        <v>6088.9</v>
      </c>
      <c r="J230" s="33">
        <v>6088.9</v>
      </c>
      <c r="K230" s="33">
        <v>6088.9</v>
      </c>
      <c r="L230" s="33">
        <v>6088.9</v>
      </c>
      <c r="M230" s="33">
        <v>6088.9</v>
      </c>
      <c r="N230" s="33">
        <v>6088.9</v>
      </c>
      <c r="O230" s="33">
        <v>6088.9</v>
      </c>
    </row>
    <row r="231" spans="1:15" ht="98.25" customHeight="1" outlineLevel="6">
      <c r="A231" s="55" t="s">
        <v>158</v>
      </c>
      <c r="B231" s="56">
        <v>2020302605</v>
      </c>
      <c r="C231" s="56" t="s">
        <v>90</v>
      </c>
      <c r="D231" s="57" t="s">
        <v>156</v>
      </c>
      <c r="E231" s="49" t="s">
        <v>47</v>
      </c>
      <c r="F231" s="59"/>
      <c r="G231" s="48">
        <v>19184</v>
      </c>
      <c r="H231" s="48">
        <v>22610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3">
        <v>0</v>
      </c>
    </row>
    <row r="232" spans="1:15" ht="98.25" customHeight="1" outlineLevel="4">
      <c r="A232" s="50" t="s">
        <v>88</v>
      </c>
      <c r="B232" s="51" t="s">
        <v>70</v>
      </c>
      <c r="C232" s="51" t="s">
        <v>90</v>
      </c>
      <c r="D232" s="52" t="s">
        <v>156</v>
      </c>
      <c r="E232" s="53" t="s">
        <v>200</v>
      </c>
      <c r="F232" s="54"/>
      <c r="G232" s="47">
        <f>G233</f>
        <v>10976</v>
      </c>
      <c r="H232" s="47">
        <f>H233</f>
        <v>11525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3">
        <v>0</v>
      </c>
    </row>
    <row r="233" spans="1:15" ht="75" customHeight="1" outlineLevel="5">
      <c r="A233" s="55" t="s">
        <v>88</v>
      </c>
      <c r="B233" s="56" t="s">
        <v>71</v>
      </c>
      <c r="C233" s="56" t="s">
        <v>90</v>
      </c>
      <c r="D233" s="57" t="s">
        <v>156</v>
      </c>
      <c r="E233" s="49" t="s">
        <v>201</v>
      </c>
      <c r="F233" s="59"/>
      <c r="G233" s="48">
        <f>G234</f>
        <v>10976</v>
      </c>
      <c r="H233" s="48">
        <f>H234</f>
        <v>11525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3">
        <v>0</v>
      </c>
    </row>
    <row r="234" spans="1:15" ht="79.5" customHeight="1" outlineLevel="5">
      <c r="A234" s="55">
        <v>903</v>
      </c>
      <c r="B234" s="56" t="s">
        <v>71</v>
      </c>
      <c r="C234" s="56" t="s">
        <v>90</v>
      </c>
      <c r="D234" s="57" t="s">
        <v>156</v>
      </c>
      <c r="E234" s="49" t="s">
        <v>201</v>
      </c>
      <c r="F234" s="59"/>
      <c r="G234" s="48">
        <v>10976</v>
      </c>
      <c r="H234" s="48">
        <v>11525</v>
      </c>
      <c r="I234" s="12"/>
      <c r="J234" s="12"/>
      <c r="K234" s="12"/>
      <c r="L234" s="12"/>
      <c r="M234" s="12"/>
      <c r="N234" s="12"/>
      <c r="O234" s="13"/>
    </row>
    <row r="235" spans="1:15" ht="33.75" customHeight="1" hidden="1" outlineLevel="6">
      <c r="A235" s="55" t="s">
        <v>134</v>
      </c>
      <c r="B235" s="56" t="s">
        <v>71</v>
      </c>
      <c r="C235" s="56" t="s">
        <v>72</v>
      </c>
      <c r="D235" s="57" t="s">
        <v>156</v>
      </c>
      <c r="E235" s="49" t="s">
        <v>48</v>
      </c>
      <c r="F235" s="59"/>
      <c r="G235" s="43">
        <v>5462000</v>
      </c>
      <c r="H235" s="43">
        <v>5462000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3">
        <v>0</v>
      </c>
    </row>
    <row r="236" spans="1:15" ht="34.5" customHeight="1" hidden="1" outlineLevel="6">
      <c r="A236" s="55" t="s">
        <v>134</v>
      </c>
      <c r="B236" s="56" t="s">
        <v>71</v>
      </c>
      <c r="C236" s="56" t="s">
        <v>73</v>
      </c>
      <c r="D236" s="57" t="s">
        <v>156</v>
      </c>
      <c r="E236" s="49" t="s">
        <v>48</v>
      </c>
      <c r="F236" s="59"/>
      <c r="G236" s="43">
        <v>227000</v>
      </c>
      <c r="H236" s="43">
        <v>227000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3">
        <v>0</v>
      </c>
    </row>
    <row r="237" spans="1:15" ht="3" customHeight="1" hidden="1" outlineLevel="6">
      <c r="A237" s="55" t="s">
        <v>134</v>
      </c>
      <c r="B237" s="56" t="s">
        <v>71</v>
      </c>
      <c r="C237" s="56" t="s">
        <v>74</v>
      </c>
      <c r="D237" s="57" t="s">
        <v>156</v>
      </c>
      <c r="E237" s="49" t="s">
        <v>48</v>
      </c>
      <c r="F237" s="59"/>
      <c r="G237" s="43">
        <v>906000</v>
      </c>
      <c r="H237" s="43">
        <v>906000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3">
        <v>0</v>
      </c>
    </row>
    <row r="238" spans="1:15" ht="132" customHeight="1" outlineLevel="4" collapsed="1">
      <c r="A238" s="50" t="s">
        <v>88</v>
      </c>
      <c r="B238" s="51" t="s">
        <v>75</v>
      </c>
      <c r="C238" s="51" t="s">
        <v>90</v>
      </c>
      <c r="D238" s="52" t="s">
        <v>156</v>
      </c>
      <c r="E238" s="53" t="s">
        <v>49</v>
      </c>
      <c r="F238" s="54"/>
      <c r="G238" s="47">
        <f>G239</f>
        <v>7092</v>
      </c>
      <c r="H238" s="47">
        <f>H239</f>
        <v>7518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3">
        <v>0</v>
      </c>
    </row>
    <row r="239" spans="1:15" ht="114" customHeight="1" outlineLevel="5">
      <c r="A239" s="55" t="s">
        <v>88</v>
      </c>
      <c r="B239" s="56" t="s">
        <v>76</v>
      </c>
      <c r="C239" s="56" t="s">
        <v>90</v>
      </c>
      <c r="D239" s="57" t="s">
        <v>156</v>
      </c>
      <c r="E239" s="49" t="s">
        <v>291</v>
      </c>
      <c r="F239" s="59"/>
      <c r="G239" s="48">
        <f>G240</f>
        <v>7092</v>
      </c>
      <c r="H239" s="48">
        <f>H240</f>
        <v>7518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3">
        <v>0</v>
      </c>
    </row>
    <row r="240" spans="1:15" ht="118.5" customHeight="1" outlineLevel="6">
      <c r="A240" s="55" t="s">
        <v>134</v>
      </c>
      <c r="B240" s="56" t="s">
        <v>76</v>
      </c>
      <c r="C240" s="56" t="s">
        <v>90</v>
      </c>
      <c r="D240" s="57" t="s">
        <v>156</v>
      </c>
      <c r="E240" s="49" t="s">
        <v>292</v>
      </c>
      <c r="F240" s="59"/>
      <c r="G240" s="48">
        <v>7092</v>
      </c>
      <c r="H240" s="48">
        <v>7518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3">
        <v>0</v>
      </c>
    </row>
    <row r="241" spans="1:15" ht="0.75" customHeight="1" hidden="1" outlineLevel="3">
      <c r="A241" s="50" t="s">
        <v>88</v>
      </c>
      <c r="B241" s="51" t="s">
        <v>77</v>
      </c>
      <c r="C241" s="51" t="s">
        <v>90</v>
      </c>
      <c r="D241" s="52" t="s">
        <v>156</v>
      </c>
      <c r="E241" s="53" t="s">
        <v>213</v>
      </c>
      <c r="F241" s="54"/>
      <c r="G241" s="44">
        <f>G247+G250+G253</f>
        <v>0</v>
      </c>
      <c r="H241" s="44">
        <f>H247+H250+H253</f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3">
        <v>0</v>
      </c>
    </row>
    <row r="242" spans="1:15" ht="0.75" customHeight="1" hidden="1" outlineLevel="3">
      <c r="A242" s="50"/>
      <c r="B242" s="51"/>
      <c r="C242" s="51"/>
      <c r="D242" s="52"/>
      <c r="E242" s="53"/>
      <c r="F242" s="54"/>
      <c r="G242" s="44"/>
      <c r="H242" s="44"/>
      <c r="I242" s="12"/>
      <c r="J242" s="12"/>
      <c r="K242" s="12"/>
      <c r="L242" s="12"/>
      <c r="M242" s="12"/>
      <c r="N242" s="12"/>
      <c r="O242" s="13"/>
    </row>
    <row r="243" spans="1:15" ht="0.75" customHeight="1" hidden="1" outlineLevel="3">
      <c r="A243" s="50"/>
      <c r="B243" s="51"/>
      <c r="C243" s="51"/>
      <c r="D243" s="52"/>
      <c r="E243" s="53"/>
      <c r="F243" s="54"/>
      <c r="G243" s="44"/>
      <c r="H243" s="44"/>
      <c r="I243" s="12"/>
      <c r="J243" s="12"/>
      <c r="K243" s="12"/>
      <c r="L243" s="12"/>
      <c r="M243" s="12"/>
      <c r="N243" s="12"/>
      <c r="O243" s="13"/>
    </row>
    <row r="244" spans="1:15" ht="96" customHeight="1" hidden="1" outlineLevel="3">
      <c r="A244" s="71" t="s">
        <v>88</v>
      </c>
      <c r="B244" s="51">
        <v>2020309900</v>
      </c>
      <c r="C244" s="72" t="s">
        <v>90</v>
      </c>
      <c r="D244" s="52">
        <v>151</v>
      </c>
      <c r="E244" s="53" t="s">
        <v>267</v>
      </c>
      <c r="F244" s="54"/>
      <c r="G244" s="44">
        <f>G245</f>
        <v>0</v>
      </c>
      <c r="H244" s="44">
        <f>H245</f>
        <v>0</v>
      </c>
      <c r="I244" s="12"/>
      <c r="J244" s="12"/>
      <c r="K244" s="12"/>
      <c r="L244" s="12"/>
      <c r="M244" s="12"/>
      <c r="N244" s="12"/>
      <c r="O244" s="13"/>
    </row>
    <row r="245" spans="1:15" ht="78" customHeight="1" hidden="1" outlineLevel="3">
      <c r="A245" s="70" t="s">
        <v>88</v>
      </c>
      <c r="B245" s="56">
        <v>2020309905</v>
      </c>
      <c r="C245" s="73" t="s">
        <v>90</v>
      </c>
      <c r="D245" s="57">
        <v>151</v>
      </c>
      <c r="E245" s="49" t="s">
        <v>266</v>
      </c>
      <c r="F245" s="54"/>
      <c r="G245" s="44">
        <f>G246</f>
        <v>0</v>
      </c>
      <c r="H245" s="44">
        <f>H246</f>
        <v>0</v>
      </c>
      <c r="I245" s="12"/>
      <c r="J245" s="12"/>
      <c r="K245" s="12"/>
      <c r="L245" s="12"/>
      <c r="M245" s="12"/>
      <c r="N245" s="12"/>
      <c r="O245" s="13"/>
    </row>
    <row r="246" spans="1:16" ht="78" customHeight="1" hidden="1" outlineLevel="3">
      <c r="A246" s="70" t="s">
        <v>158</v>
      </c>
      <c r="B246" s="56">
        <v>2020309905</v>
      </c>
      <c r="C246" s="73" t="s">
        <v>90</v>
      </c>
      <c r="D246" s="57">
        <v>151</v>
      </c>
      <c r="E246" s="49" t="s">
        <v>266</v>
      </c>
      <c r="F246" s="54"/>
      <c r="G246" s="44">
        <v>0</v>
      </c>
      <c r="H246" s="44">
        <v>0</v>
      </c>
      <c r="I246" s="12"/>
      <c r="J246" s="12"/>
      <c r="K246" s="12"/>
      <c r="L246" s="12"/>
      <c r="M246" s="12"/>
      <c r="N246" s="12"/>
      <c r="O246" s="13"/>
      <c r="P246" s="8"/>
    </row>
    <row r="247" spans="1:15" ht="209.25" customHeight="1" hidden="1" outlineLevel="3">
      <c r="A247" s="50" t="s">
        <v>88</v>
      </c>
      <c r="B247" s="51">
        <v>2020304100</v>
      </c>
      <c r="C247" s="51" t="s">
        <v>90</v>
      </c>
      <c r="D247" s="52" t="s">
        <v>156</v>
      </c>
      <c r="E247" s="53" t="s">
        <v>252</v>
      </c>
      <c r="F247" s="54"/>
      <c r="G247" s="44">
        <f>G248</f>
        <v>0</v>
      </c>
      <c r="H247" s="44">
        <f>H248</f>
        <v>0</v>
      </c>
      <c r="I247" s="32">
        <f aca="true" t="shared" si="16" ref="I247:O247">I248</f>
        <v>0</v>
      </c>
      <c r="J247" s="32">
        <f t="shared" si="16"/>
        <v>0</v>
      </c>
      <c r="K247" s="32">
        <f t="shared" si="16"/>
        <v>0</v>
      </c>
      <c r="L247" s="32">
        <f t="shared" si="16"/>
        <v>0</v>
      </c>
      <c r="M247" s="32">
        <f t="shared" si="16"/>
        <v>0</v>
      </c>
      <c r="N247" s="32">
        <f t="shared" si="16"/>
        <v>0</v>
      </c>
      <c r="O247" s="32">
        <f t="shared" si="16"/>
        <v>0</v>
      </c>
    </row>
    <row r="248" spans="1:15" ht="192" customHeight="1" hidden="1" outlineLevel="3">
      <c r="A248" s="55" t="s">
        <v>88</v>
      </c>
      <c r="B248" s="56">
        <v>2020304105</v>
      </c>
      <c r="C248" s="56" t="s">
        <v>90</v>
      </c>
      <c r="D248" s="57" t="s">
        <v>156</v>
      </c>
      <c r="E248" s="49" t="s">
        <v>253</v>
      </c>
      <c r="F248" s="59"/>
      <c r="G248" s="43">
        <f>G249</f>
        <v>0</v>
      </c>
      <c r="H248" s="43">
        <f>H249</f>
        <v>0</v>
      </c>
      <c r="I248" s="12"/>
      <c r="J248" s="12"/>
      <c r="K248" s="12"/>
      <c r="L248" s="12"/>
      <c r="M248" s="12"/>
      <c r="N248" s="12"/>
      <c r="O248" s="13"/>
    </row>
    <row r="249" spans="1:15" ht="0.75" customHeight="1" hidden="1" outlineLevel="3">
      <c r="A249" s="55">
        <v>936</v>
      </c>
      <c r="B249" s="56">
        <v>2020304105</v>
      </c>
      <c r="C249" s="56" t="s">
        <v>90</v>
      </c>
      <c r="D249" s="57" t="s">
        <v>156</v>
      </c>
      <c r="E249" s="49" t="s">
        <v>253</v>
      </c>
      <c r="F249" s="59"/>
      <c r="G249" s="43"/>
      <c r="H249" s="43"/>
      <c r="I249" s="12"/>
      <c r="J249" s="12"/>
      <c r="K249" s="12"/>
      <c r="L249" s="12"/>
      <c r="M249" s="12"/>
      <c r="N249" s="12"/>
      <c r="O249" s="13"/>
    </row>
    <row r="250" spans="1:15" ht="195.75" customHeight="1" hidden="1" outlineLevel="3">
      <c r="A250" s="50" t="s">
        <v>88</v>
      </c>
      <c r="B250" s="51">
        <v>2020304500</v>
      </c>
      <c r="C250" s="51" t="s">
        <v>90</v>
      </c>
      <c r="D250" s="52" t="s">
        <v>156</v>
      </c>
      <c r="E250" s="53" t="s">
        <v>254</v>
      </c>
      <c r="F250" s="54"/>
      <c r="G250" s="44">
        <f>G251</f>
        <v>0</v>
      </c>
      <c r="H250" s="44">
        <f>H251</f>
        <v>0</v>
      </c>
      <c r="I250" s="32">
        <f aca="true" t="shared" si="17" ref="I250:O250">I251</f>
        <v>0</v>
      </c>
      <c r="J250" s="32">
        <f t="shared" si="17"/>
        <v>0</v>
      </c>
      <c r="K250" s="32">
        <f t="shared" si="17"/>
        <v>0</v>
      </c>
      <c r="L250" s="32">
        <f t="shared" si="17"/>
        <v>0</v>
      </c>
      <c r="M250" s="32">
        <f t="shared" si="17"/>
        <v>0</v>
      </c>
      <c r="N250" s="32">
        <f t="shared" si="17"/>
        <v>0</v>
      </c>
      <c r="O250" s="32">
        <f t="shared" si="17"/>
        <v>0</v>
      </c>
    </row>
    <row r="251" spans="1:15" ht="13.5" customHeight="1" hidden="1" outlineLevel="3">
      <c r="A251" s="55" t="s">
        <v>88</v>
      </c>
      <c r="B251" s="56">
        <v>2020304505</v>
      </c>
      <c r="C251" s="56" t="s">
        <v>90</v>
      </c>
      <c r="D251" s="57" t="s">
        <v>156</v>
      </c>
      <c r="E251" s="49" t="s">
        <v>250</v>
      </c>
      <c r="F251" s="59"/>
      <c r="G251" s="43">
        <f>G252</f>
        <v>0</v>
      </c>
      <c r="H251" s="43">
        <f>H252</f>
        <v>0</v>
      </c>
      <c r="I251" s="12"/>
      <c r="J251" s="12"/>
      <c r="K251" s="12"/>
      <c r="L251" s="12"/>
      <c r="M251" s="12"/>
      <c r="N251" s="12"/>
      <c r="O251" s="13"/>
    </row>
    <row r="252" spans="1:15" ht="176.25" customHeight="1" hidden="1" outlineLevel="3">
      <c r="A252" s="55">
        <v>936</v>
      </c>
      <c r="B252" s="56">
        <v>2020304505</v>
      </c>
      <c r="C252" s="56" t="s">
        <v>90</v>
      </c>
      <c r="D252" s="57" t="s">
        <v>156</v>
      </c>
      <c r="E252" s="49" t="s">
        <v>251</v>
      </c>
      <c r="F252" s="59"/>
      <c r="G252" s="43"/>
      <c r="H252" s="43"/>
      <c r="I252" s="12"/>
      <c r="J252" s="12"/>
      <c r="K252" s="12"/>
      <c r="L252" s="12"/>
      <c r="M252" s="12"/>
      <c r="N252" s="12"/>
      <c r="O252" s="13"/>
    </row>
    <row r="253" spans="1:15" ht="0.75" customHeight="1" hidden="1" outlineLevel="4">
      <c r="A253" s="50" t="s">
        <v>88</v>
      </c>
      <c r="B253" s="51" t="s">
        <v>78</v>
      </c>
      <c r="C253" s="51" t="s">
        <v>90</v>
      </c>
      <c r="D253" s="52" t="s">
        <v>156</v>
      </c>
      <c r="E253" s="74" t="s">
        <v>255</v>
      </c>
      <c r="F253" s="54"/>
      <c r="G253" s="44">
        <f>G254</f>
        <v>0</v>
      </c>
      <c r="H253" s="44">
        <f>H254</f>
        <v>0</v>
      </c>
      <c r="I253" s="32">
        <f aca="true" t="shared" si="18" ref="I253:O253">I254</f>
        <v>0</v>
      </c>
      <c r="J253" s="32">
        <f t="shared" si="18"/>
        <v>0</v>
      </c>
      <c r="K253" s="32">
        <f t="shared" si="18"/>
        <v>0</v>
      </c>
      <c r="L253" s="32">
        <f t="shared" si="18"/>
        <v>0</v>
      </c>
      <c r="M253" s="32">
        <f t="shared" si="18"/>
        <v>0</v>
      </c>
      <c r="N253" s="32">
        <f t="shared" si="18"/>
        <v>0</v>
      </c>
      <c r="O253" s="32">
        <f t="shared" si="18"/>
        <v>0</v>
      </c>
    </row>
    <row r="254" spans="1:15" ht="156.75" customHeight="1" hidden="1" outlineLevel="5">
      <c r="A254" s="55" t="s">
        <v>88</v>
      </c>
      <c r="B254" s="56" t="s">
        <v>79</v>
      </c>
      <c r="C254" s="56" t="s">
        <v>90</v>
      </c>
      <c r="D254" s="57" t="s">
        <v>156</v>
      </c>
      <c r="E254" s="49" t="s">
        <v>256</v>
      </c>
      <c r="F254" s="59"/>
      <c r="G254" s="43">
        <f>G255</f>
        <v>0</v>
      </c>
      <c r="H254" s="43">
        <f>H255</f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3">
        <v>0</v>
      </c>
    </row>
    <row r="255" spans="1:15" ht="156.75" customHeight="1" hidden="1" outlineLevel="6">
      <c r="A255" s="55" t="s">
        <v>158</v>
      </c>
      <c r="B255" s="56" t="s">
        <v>79</v>
      </c>
      <c r="C255" s="56" t="s">
        <v>90</v>
      </c>
      <c r="D255" s="57" t="s">
        <v>156</v>
      </c>
      <c r="E255" s="49" t="s">
        <v>256</v>
      </c>
      <c r="F255" s="59"/>
      <c r="G255" s="43"/>
      <c r="H255" s="43"/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3">
        <v>0</v>
      </c>
    </row>
    <row r="256" spans="1:15" ht="96" customHeight="1" outlineLevel="6">
      <c r="A256" s="71" t="s">
        <v>88</v>
      </c>
      <c r="B256" s="51">
        <v>2020309800</v>
      </c>
      <c r="C256" s="72" t="s">
        <v>90</v>
      </c>
      <c r="D256" s="52">
        <v>151</v>
      </c>
      <c r="E256" s="53" t="s">
        <v>270</v>
      </c>
      <c r="F256" s="54"/>
      <c r="G256" s="47">
        <f>G257</f>
        <v>30</v>
      </c>
      <c r="H256" s="47">
        <f>H257</f>
        <v>30</v>
      </c>
      <c r="I256" s="12"/>
      <c r="J256" s="12"/>
      <c r="K256" s="12"/>
      <c r="L256" s="12"/>
      <c r="M256" s="12"/>
      <c r="N256" s="12"/>
      <c r="O256" s="13"/>
    </row>
    <row r="257" spans="1:15" ht="90.75" customHeight="1" outlineLevel="6">
      <c r="A257" s="70" t="s">
        <v>88</v>
      </c>
      <c r="B257" s="56">
        <v>2020309905</v>
      </c>
      <c r="C257" s="73" t="s">
        <v>90</v>
      </c>
      <c r="D257" s="57">
        <v>151</v>
      </c>
      <c r="E257" s="49" t="s">
        <v>271</v>
      </c>
      <c r="F257" s="54"/>
      <c r="G257" s="47">
        <f>G258</f>
        <v>30</v>
      </c>
      <c r="H257" s="47">
        <f>H258</f>
        <v>30</v>
      </c>
      <c r="I257" s="12"/>
      <c r="J257" s="12"/>
      <c r="K257" s="12"/>
      <c r="L257" s="12"/>
      <c r="M257" s="12"/>
      <c r="N257" s="12"/>
      <c r="O257" s="13"/>
    </row>
    <row r="258" spans="1:15" ht="93.75" customHeight="1" outlineLevel="6">
      <c r="A258" s="70" t="s">
        <v>158</v>
      </c>
      <c r="B258" s="56">
        <v>2020309905</v>
      </c>
      <c r="C258" s="73" t="s">
        <v>90</v>
      </c>
      <c r="D258" s="57">
        <v>151</v>
      </c>
      <c r="E258" s="49" t="s">
        <v>271</v>
      </c>
      <c r="F258" s="54"/>
      <c r="G258" s="47">
        <v>30</v>
      </c>
      <c r="H258" s="47">
        <v>30</v>
      </c>
      <c r="I258" s="12"/>
      <c r="J258" s="12"/>
      <c r="K258" s="12"/>
      <c r="L258" s="12"/>
      <c r="M258" s="12"/>
      <c r="N258" s="12"/>
      <c r="O258" s="13"/>
    </row>
    <row r="259" spans="1:15" ht="117.75" customHeight="1" outlineLevel="6">
      <c r="A259" s="71" t="s">
        <v>88</v>
      </c>
      <c r="B259" s="51">
        <v>2020309900</v>
      </c>
      <c r="C259" s="72" t="s">
        <v>90</v>
      </c>
      <c r="D259" s="52">
        <v>151</v>
      </c>
      <c r="E259" s="53" t="s">
        <v>267</v>
      </c>
      <c r="F259" s="54"/>
      <c r="G259" s="47">
        <f>G260</f>
        <v>18</v>
      </c>
      <c r="H259" s="47">
        <f>H260</f>
        <v>18</v>
      </c>
      <c r="I259" s="12"/>
      <c r="J259" s="12"/>
      <c r="K259" s="12"/>
      <c r="L259" s="12"/>
      <c r="M259" s="12"/>
      <c r="N259" s="12"/>
      <c r="O259" s="13"/>
    </row>
    <row r="260" spans="1:15" ht="116.25" customHeight="1" outlineLevel="6">
      <c r="A260" s="70" t="s">
        <v>88</v>
      </c>
      <c r="B260" s="56">
        <v>2020309905</v>
      </c>
      <c r="C260" s="73" t="s">
        <v>90</v>
      </c>
      <c r="D260" s="57">
        <v>151</v>
      </c>
      <c r="E260" s="49" t="s">
        <v>266</v>
      </c>
      <c r="F260" s="54"/>
      <c r="G260" s="47">
        <f>G261</f>
        <v>18</v>
      </c>
      <c r="H260" s="47">
        <f>H261</f>
        <v>18</v>
      </c>
      <c r="I260" s="12"/>
      <c r="J260" s="12"/>
      <c r="K260" s="12"/>
      <c r="L260" s="12"/>
      <c r="M260" s="12"/>
      <c r="N260" s="12"/>
      <c r="O260" s="13"/>
    </row>
    <row r="261" spans="1:15" ht="116.25" customHeight="1" outlineLevel="6">
      <c r="A261" s="70" t="s">
        <v>158</v>
      </c>
      <c r="B261" s="56">
        <v>2020309905</v>
      </c>
      <c r="C261" s="73" t="s">
        <v>90</v>
      </c>
      <c r="D261" s="57">
        <v>151</v>
      </c>
      <c r="E261" s="49" t="s">
        <v>266</v>
      </c>
      <c r="F261" s="54"/>
      <c r="G261" s="47">
        <v>18</v>
      </c>
      <c r="H261" s="47">
        <v>18</v>
      </c>
      <c r="I261" s="12"/>
      <c r="J261" s="12"/>
      <c r="K261" s="12"/>
      <c r="L261" s="12"/>
      <c r="M261" s="12"/>
      <c r="N261" s="12"/>
      <c r="O261" s="13"/>
    </row>
    <row r="262" spans="1:15" ht="0.75" customHeight="1" hidden="1" outlineLevel="6">
      <c r="A262" s="71" t="s">
        <v>88</v>
      </c>
      <c r="B262" s="51">
        <v>2020310000</v>
      </c>
      <c r="C262" s="72" t="s">
        <v>90</v>
      </c>
      <c r="D262" s="52">
        <v>151</v>
      </c>
      <c r="E262" s="53" t="s">
        <v>262</v>
      </c>
      <c r="F262" s="54"/>
      <c r="G262" s="47"/>
      <c r="H262" s="47"/>
      <c r="I262" s="12"/>
      <c r="J262" s="12"/>
      <c r="K262" s="12"/>
      <c r="L262" s="12"/>
      <c r="M262" s="12"/>
      <c r="N262" s="12"/>
      <c r="O262" s="13"/>
    </row>
    <row r="263" spans="1:15" ht="5.25" customHeight="1" hidden="1" outlineLevel="6">
      <c r="A263" s="71" t="s">
        <v>88</v>
      </c>
      <c r="B263" s="51">
        <v>2020310800</v>
      </c>
      <c r="C263" s="72" t="s">
        <v>90</v>
      </c>
      <c r="D263" s="52">
        <v>151</v>
      </c>
      <c r="E263" s="53" t="s">
        <v>263</v>
      </c>
      <c r="F263" s="54"/>
      <c r="G263" s="47"/>
      <c r="H263" s="47"/>
      <c r="I263" s="12"/>
      <c r="J263" s="12"/>
      <c r="K263" s="12"/>
      <c r="L263" s="12"/>
      <c r="M263" s="12"/>
      <c r="N263" s="12"/>
      <c r="O263" s="13"/>
    </row>
    <row r="264" spans="1:15" ht="99.75" customHeight="1" outlineLevel="6">
      <c r="A264" s="50" t="s">
        <v>88</v>
      </c>
      <c r="B264" s="51">
        <v>2020310700</v>
      </c>
      <c r="C264" s="51" t="s">
        <v>90</v>
      </c>
      <c r="D264" s="52" t="s">
        <v>156</v>
      </c>
      <c r="E264" s="53" t="s">
        <v>272</v>
      </c>
      <c r="F264" s="41">
        <f>F266</f>
        <v>29</v>
      </c>
      <c r="G264" s="47">
        <f>G266</f>
        <v>46</v>
      </c>
      <c r="H264" s="47">
        <f>H266</f>
        <v>46</v>
      </c>
      <c r="I264" s="12"/>
      <c r="J264" s="12"/>
      <c r="K264" s="12"/>
      <c r="L264" s="12"/>
      <c r="M264" s="12"/>
      <c r="N264" s="12"/>
      <c r="O264" s="13"/>
    </row>
    <row r="265" spans="1:15" ht="99.75" customHeight="1" outlineLevel="6">
      <c r="A265" s="55" t="s">
        <v>88</v>
      </c>
      <c r="B265" s="56">
        <v>2020310705</v>
      </c>
      <c r="C265" s="56" t="s">
        <v>90</v>
      </c>
      <c r="D265" s="57" t="s">
        <v>156</v>
      </c>
      <c r="E265" s="49" t="s">
        <v>273</v>
      </c>
      <c r="F265" s="42">
        <v>29</v>
      </c>
      <c r="G265" s="47">
        <v>46</v>
      </c>
      <c r="H265" s="47">
        <v>46</v>
      </c>
      <c r="I265" s="12"/>
      <c r="J265" s="12"/>
      <c r="K265" s="12"/>
      <c r="L265" s="12"/>
      <c r="M265" s="12"/>
      <c r="N265" s="12"/>
      <c r="O265" s="13"/>
    </row>
    <row r="266" spans="1:15" ht="94.5" customHeight="1" outlineLevel="6">
      <c r="A266" s="55">
        <v>936</v>
      </c>
      <c r="B266" s="56">
        <v>2020310705</v>
      </c>
      <c r="C266" s="56" t="s">
        <v>90</v>
      </c>
      <c r="D266" s="57" t="s">
        <v>156</v>
      </c>
      <c r="E266" s="49" t="s">
        <v>273</v>
      </c>
      <c r="F266" s="42">
        <v>29</v>
      </c>
      <c r="G266" s="47">
        <v>46</v>
      </c>
      <c r="H266" s="47">
        <v>46</v>
      </c>
      <c r="I266" s="12"/>
      <c r="J266" s="12"/>
      <c r="K266" s="12"/>
      <c r="L266" s="12"/>
      <c r="M266" s="12"/>
      <c r="N266" s="12"/>
      <c r="O266" s="13"/>
    </row>
    <row r="267" spans="1:15" ht="81.75" customHeight="1" hidden="1" outlineLevel="6">
      <c r="A267" s="71"/>
      <c r="B267" s="51"/>
      <c r="C267" s="72"/>
      <c r="D267" s="52"/>
      <c r="E267" s="53"/>
      <c r="F267" s="54"/>
      <c r="G267" s="47"/>
      <c r="H267" s="47"/>
      <c r="I267" s="12"/>
      <c r="J267" s="12"/>
      <c r="K267" s="12"/>
      <c r="L267" s="12"/>
      <c r="M267" s="12"/>
      <c r="N267" s="12"/>
      <c r="O267" s="13"/>
    </row>
    <row r="268" spans="1:15" ht="116.25" customHeight="1" outlineLevel="6">
      <c r="A268" s="50" t="s">
        <v>88</v>
      </c>
      <c r="B268" s="51">
        <v>2020310800</v>
      </c>
      <c r="C268" s="51" t="s">
        <v>90</v>
      </c>
      <c r="D268" s="52" t="s">
        <v>156</v>
      </c>
      <c r="E268" s="74" t="s">
        <v>264</v>
      </c>
      <c r="F268" s="54"/>
      <c r="G268" s="47">
        <f>G269</f>
        <v>41</v>
      </c>
      <c r="H268" s="47">
        <f>H269</f>
        <v>41</v>
      </c>
      <c r="I268" s="12"/>
      <c r="J268" s="12"/>
      <c r="K268" s="12"/>
      <c r="L268" s="12"/>
      <c r="M268" s="12"/>
      <c r="N268" s="12"/>
      <c r="O268" s="13"/>
    </row>
    <row r="269" spans="1:15" ht="117.75" customHeight="1" outlineLevel="6">
      <c r="A269" s="70" t="s">
        <v>88</v>
      </c>
      <c r="B269" s="56">
        <v>2020310805</v>
      </c>
      <c r="C269" s="56" t="s">
        <v>90</v>
      </c>
      <c r="D269" s="57" t="s">
        <v>156</v>
      </c>
      <c r="E269" s="49" t="s">
        <v>265</v>
      </c>
      <c r="F269" s="54"/>
      <c r="G269" s="47">
        <f>G270</f>
        <v>41</v>
      </c>
      <c r="H269" s="47">
        <f>H270</f>
        <v>41</v>
      </c>
      <c r="I269" s="12"/>
      <c r="J269" s="12"/>
      <c r="K269" s="12"/>
      <c r="L269" s="12"/>
      <c r="M269" s="12"/>
      <c r="N269" s="12"/>
      <c r="O269" s="13"/>
    </row>
    <row r="270" spans="1:15" ht="115.5" customHeight="1" outlineLevel="6">
      <c r="A270" s="55">
        <v>936</v>
      </c>
      <c r="B270" s="56">
        <v>2020310805</v>
      </c>
      <c r="C270" s="56" t="s">
        <v>90</v>
      </c>
      <c r="D270" s="57" t="s">
        <v>156</v>
      </c>
      <c r="E270" s="49" t="s">
        <v>265</v>
      </c>
      <c r="F270" s="54"/>
      <c r="G270" s="47">
        <v>41</v>
      </c>
      <c r="H270" s="47">
        <v>41</v>
      </c>
      <c r="I270" s="12"/>
      <c r="J270" s="12"/>
      <c r="K270" s="12"/>
      <c r="L270" s="12"/>
      <c r="M270" s="12"/>
      <c r="N270" s="12"/>
      <c r="O270" s="13"/>
    </row>
    <row r="271" spans="1:15" ht="96.75" customHeight="1" hidden="1" outlineLevel="6">
      <c r="A271" s="50" t="s">
        <v>88</v>
      </c>
      <c r="B271" s="51">
        <v>2020310700</v>
      </c>
      <c r="C271" s="51" t="s">
        <v>90</v>
      </c>
      <c r="D271" s="52" t="s">
        <v>156</v>
      </c>
      <c r="E271" s="53" t="s">
        <v>272</v>
      </c>
      <c r="F271" s="41">
        <f>F272</f>
        <v>29</v>
      </c>
      <c r="G271" s="47">
        <f>G272</f>
        <v>46</v>
      </c>
      <c r="H271" s="47">
        <f>H272</f>
        <v>46</v>
      </c>
      <c r="I271" s="12"/>
      <c r="J271" s="12"/>
      <c r="K271" s="12"/>
      <c r="L271" s="12"/>
      <c r="M271" s="12"/>
      <c r="N271" s="12"/>
      <c r="O271" s="13"/>
    </row>
    <row r="272" spans="1:15" ht="101.25" customHeight="1" hidden="1" outlineLevel="6">
      <c r="A272" s="55" t="s">
        <v>88</v>
      </c>
      <c r="B272" s="56">
        <v>2020310705</v>
      </c>
      <c r="C272" s="56" t="s">
        <v>90</v>
      </c>
      <c r="D272" s="57" t="s">
        <v>156</v>
      </c>
      <c r="E272" s="49" t="s">
        <v>273</v>
      </c>
      <c r="F272" s="42">
        <v>29</v>
      </c>
      <c r="G272" s="47">
        <v>46</v>
      </c>
      <c r="H272" s="47">
        <v>46</v>
      </c>
      <c r="I272" s="12"/>
      <c r="J272" s="12"/>
      <c r="K272" s="12"/>
      <c r="L272" s="12"/>
      <c r="M272" s="12"/>
      <c r="N272" s="12"/>
      <c r="O272" s="13"/>
    </row>
    <row r="273" spans="1:15" ht="99" customHeight="1" outlineLevel="6">
      <c r="A273" s="71" t="s">
        <v>88</v>
      </c>
      <c r="B273" s="51">
        <v>2020311500</v>
      </c>
      <c r="C273" s="51" t="s">
        <v>90</v>
      </c>
      <c r="D273" s="52" t="s">
        <v>156</v>
      </c>
      <c r="E273" s="53" t="s">
        <v>268</v>
      </c>
      <c r="F273" s="41">
        <f>F274</f>
        <v>500</v>
      </c>
      <c r="G273" s="47">
        <f>G274</f>
        <v>602</v>
      </c>
      <c r="H273" s="47">
        <f>H274</f>
        <v>602</v>
      </c>
      <c r="I273" s="12"/>
      <c r="J273" s="12"/>
      <c r="K273" s="12"/>
      <c r="L273" s="12"/>
      <c r="M273" s="12"/>
      <c r="N273" s="12"/>
      <c r="O273" s="13"/>
    </row>
    <row r="274" spans="1:15" ht="84.75" customHeight="1" outlineLevel="6">
      <c r="A274" s="70" t="s">
        <v>158</v>
      </c>
      <c r="B274" s="56">
        <v>2020311505</v>
      </c>
      <c r="C274" s="56" t="s">
        <v>90</v>
      </c>
      <c r="D274" s="57" t="s">
        <v>156</v>
      </c>
      <c r="E274" s="49" t="s">
        <v>269</v>
      </c>
      <c r="F274" s="42">
        <f>798-51-247</f>
        <v>500</v>
      </c>
      <c r="G274" s="47">
        <v>602</v>
      </c>
      <c r="H274" s="47">
        <v>602</v>
      </c>
      <c r="I274" s="12"/>
      <c r="J274" s="12"/>
      <c r="K274" s="12"/>
      <c r="L274" s="12"/>
      <c r="M274" s="12"/>
      <c r="N274" s="12"/>
      <c r="O274" s="13"/>
    </row>
    <row r="275" spans="1:15" ht="77.25" customHeight="1" hidden="1" outlineLevel="6">
      <c r="A275" s="55"/>
      <c r="B275" s="56"/>
      <c r="C275" s="56"/>
      <c r="D275" s="57"/>
      <c r="E275" s="49"/>
      <c r="F275" s="54"/>
      <c r="G275" s="44"/>
      <c r="H275" s="44"/>
      <c r="I275" s="12"/>
      <c r="J275" s="12"/>
      <c r="K275" s="12"/>
      <c r="L275" s="12"/>
      <c r="M275" s="12"/>
      <c r="N275" s="12"/>
      <c r="O275" s="13"/>
    </row>
    <row r="276" spans="1:15" ht="24.75" customHeight="1" outlineLevel="2" collapsed="1">
      <c r="A276" s="50" t="s">
        <v>88</v>
      </c>
      <c r="B276" s="51" t="s">
        <v>80</v>
      </c>
      <c r="C276" s="51" t="s">
        <v>90</v>
      </c>
      <c r="D276" s="52" t="s">
        <v>156</v>
      </c>
      <c r="E276" s="53" t="s">
        <v>50</v>
      </c>
      <c r="F276" s="54"/>
      <c r="G276" s="47">
        <f>G277+G283+G286</f>
        <v>204428.40000000002</v>
      </c>
      <c r="H276" s="47">
        <f>H277+H283+H286</f>
        <v>205459.40000000002</v>
      </c>
      <c r="I276" s="32">
        <f aca="true" t="shared" si="19" ref="I276:O276">I277+I283+I286</f>
        <v>0</v>
      </c>
      <c r="J276" s="32">
        <f t="shared" si="19"/>
        <v>0</v>
      </c>
      <c r="K276" s="32">
        <f t="shared" si="19"/>
        <v>0</v>
      </c>
      <c r="L276" s="32">
        <f t="shared" si="19"/>
        <v>0</v>
      </c>
      <c r="M276" s="32">
        <f t="shared" si="19"/>
        <v>0</v>
      </c>
      <c r="N276" s="32">
        <f t="shared" si="19"/>
        <v>0</v>
      </c>
      <c r="O276" s="32">
        <f t="shared" si="19"/>
        <v>0</v>
      </c>
    </row>
    <row r="277" spans="1:15" ht="93" customHeight="1" outlineLevel="4">
      <c r="A277" s="50" t="s">
        <v>88</v>
      </c>
      <c r="B277" s="51" t="s">
        <v>81</v>
      </c>
      <c r="C277" s="51" t="s">
        <v>90</v>
      </c>
      <c r="D277" s="52" t="s">
        <v>156</v>
      </c>
      <c r="E277" s="53" t="s">
        <v>216</v>
      </c>
      <c r="F277" s="54"/>
      <c r="G277" s="47">
        <f>G278</f>
        <v>4002</v>
      </c>
      <c r="H277" s="47">
        <f>H278</f>
        <v>4002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3">
        <v>0</v>
      </c>
    </row>
    <row r="278" spans="1:15" ht="96.75" customHeight="1" outlineLevel="5">
      <c r="A278" s="55" t="s">
        <v>88</v>
      </c>
      <c r="B278" s="56" t="s">
        <v>82</v>
      </c>
      <c r="C278" s="56" t="s">
        <v>90</v>
      </c>
      <c r="D278" s="57" t="s">
        <v>156</v>
      </c>
      <c r="E278" s="49" t="s">
        <v>217</v>
      </c>
      <c r="F278" s="59"/>
      <c r="G278" s="48">
        <f>G279+G280+G281+G282</f>
        <v>4002</v>
      </c>
      <c r="H278" s="48">
        <f>H279+H280+H281+H282</f>
        <v>4002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3">
        <v>0</v>
      </c>
    </row>
    <row r="279" spans="1:15" ht="98.25" customHeight="1" outlineLevel="6">
      <c r="A279" s="55" t="s">
        <v>133</v>
      </c>
      <c r="B279" s="56" t="s">
        <v>82</v>
      </c>
      <c r="C279" s="56" t="s">
        <v>90</v>
      </c>
      <c r="D279" s="57" t="s">
        <v>156</v>
      </c>
      <c r="E279" s="49" t="s">
        <v>217</v>
      </c>
      <c r="F279" s="59"/>
      <c r="G279" s="48">
        <v>2660.5</v>
      </c>
      <c r="H279" s="48">
        <v>2660.5</v>
      </c>
      <c r="I279" s="33">
        <f aca="true" t="shared" si="20" ref="I279:O279">2288.5+15+1578.3+1521.7</f>
        <v>5403.5</v>
      </c>
      <c r="J279" s="33">
        <f t="shared" si="20"/>
        <v>5403.5</v>
      </c>
      <c r="K279" s="33">
        <f t="shared" si="20"/>
        <v>5403.5</v>
      </c>
      <c r="L279" s="33">
        <f t="shared" si="20"/>
        <v>5403.5</v>
      </c>
      <c r="M279" s="33">
        <f t="shared" si="20"/>
        <v>5403.5</v>
      </c>
      <c r="N279" s="33">
        <f t="shared" si="20"/>
        <v>5403.5</v>
      </c>
      <c r="O279" s="33">
        <f t="shared" si="20"/>
        <v>5403.5</v>
      </c>
    </row>
    <row r="280" spans="1:15" ht="96.75" customHeight="1" outlineLevel="6">
      <c r="A280" s="55" t="s">
        <v>109</v>
      </c>
      <c r="B280" s="56" t="s">
        <v>82</v>
      </c>
      <c r="C280" s="56" t="s">
        <v>90</v>
      </c>
      <c r="D280" s="57" t="s">
        <v>156</v>
      </c>
      <c r="E280" s="49" t="s">
        <v>217</v>
      </c>
      <c r="F280" s="59"/>
      <c r="G280" s="48">
        <v>472.4</v>
      </c>
      <c r="H280" s="48">
        <v>472.4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3">
        <v>0</v>
      </c>
    </row>
    <row r="281" spans="1:15" ht="91.5" customHeight="1" outlineLevel="6">
      <c r="A281" s="55" t="s">
        <v>158</v>
      </c>
      <c r="B281" s="56" t="s">
        <v>82</v>
      </c>
      <c r="C281" s="56" t="s">
        <v>90</v>
      </c>
      <c r="D281" s="57" t="s">
        <v>156</v>
      </c>
      <c r="E281" s="49" t="s">
        <v>217</v>
      </c>
      <c r="F281" s="59"/>
      <c r="G281" s="48">
        <v>319.1</v>
      </c>
      <c r="H281" s="48">
        <v>319.1</v>
      </c>
      <c r="I281" s="33">
        <f aca="true" t="shared" si="21" ref="I281:O281">240+50-45</f>
        <v>245</v>
      </c>
      <c r="J281" s="33">
        <f t="shared" si="21"/>
        <v>245</v>
      </c>
      <c r="K281" s="33">
        <f t="shared" si="21"/>
        <v>245</v>
      </c>
      <c r="L281" s="33">
        <f t="shared" si="21"/>
        <v>245</v>
      </c>
      <c r="M281" s="33">
        <f t="shared" si="21"/>
        <v>245</v>
      </c>
      <c r="N281" s="33">
        <f t="shared" si="21"/>
        <v>245</v>
      </c>
      <c r="O281" s="33">
        <f t="shared" si="21"/>
        <v>245</v>
      </c>
    </row>
    <row r="282" spans="1:15" ht="98.25" customHeight="1" outlineLevel="6">
      <c r="A282" s="55">
        <v>954</v>
      </c>
      <c r="B282" s="56" t="s">
        <v>82</v>
      </c>
      <c r="C282" s="56" t="s">
        <v>90</v>
      </c>
      <c r="D282" s="57" t="s">
        <v>156</v>
      </c>
      <c r="E282" s="49" t="s">
        <v>217</v>
      </c>
      <c r="F282" s="59"/>
      <c r="G282" s="48">
        <v>550</v>
      </c>
      <c r="H282" s="48">
        <v>550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3">
        <v>0</v>
      </c>
    </row>
    <row r="283" spans="1:15" s="36" customFormat="1" ht="95.25" customHeight="1" outlineLevel="5">
      <c r="A283" s="50" t="s">
        <v>88</v>
      </c>
      <c r="B283" s="51" t="s">
        <v>186</v>
      </c>
      <c r="C283" s="51" t="s">
        <v>90</v>
      </c>
      <c r="D283" s="52" t="s">
        <v>156</v>
      </c>
      <c r="E283" s="53" t="s">
        <v>218</v>
      </c>
      <c r="F283" s="54"/>
      <c r="G283" s="47">
        <f>G284</f>
        <v>127.7</v>
      </c>
      <c r="H283" s="47">
        <f>H284</f>
        <v>127.7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3">
        <v>0</v>
      </c>
    </row>
    <row r="284" spans="1:15" s="38" customFormat="1" ht="75.75" customHeight="1" outlineLevel="5">
      <c r="A284" s="55" t="s">
        <v>88</v>
      </c>
      <c r="B284" s="56" t="s">
        <v>83</v>
      </c>
      <c r="C284" s="56" t="s">
        <v>90</v>
      </c>
      <c r="D284" s="57" t="s">
        <v>156</v>
      </c>
      <c r="E284" s="49" t="s">
        <v>51</v>
      </c>
      <c r="F284" s="59"/>
      <c r="G284" s="48">
        <f>G285</f>
        <v>127.7</v>
      </c>
      <c r="H284" s="48">
        <f>H285</f>
        <v>127.7</v>
      </c>
      <c r="I284" s="15"/>
      <c r="J284" s="15"/>
      <c r="K284" s="15"/>
      <c r="L284" s="15"/>
      <c r="M284" s="15"/>
      <c r="N284" s="15"/>
      <c r="O284" s="14"/>
    </row>
    <row r="285" spans="1:15" ht="75" customHeight="1" outlineLevel="6">
      <c r="A285" s="55" t="s">
        <v>133</v>
      </c>
      <c r="B285" s="56" t="s">
        <v>83</v>
      </c>
      <c r="C285" s="56" t="s">
        <v>90</v>
      </c>
      <c r="D285" s="57" t="s">
        <v>156</v>
      </c>
      <c r="E285" s="49" t="s">
        <v>51</v>
      </c>
      <c r="F285" s="59"/>
      <c r="G285" s="48">
        <v>127.7</v>
      </c>
      <c r="H285" s="48">
        <v>127.7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3">
        <v>0</v>
      </c>
    </row>
    <row r="286" spans="1:15" ht="40.5" customHeight="1" outlineLevel="1">
      <c r="A286" s="50" t="s">
        <v>88</v>
      </c>
      <c r="B286" s="51" t="s">
        <v>189</v>
      </c>
      <c r="C286" s="51" t="s">
        <v>90</v>
      </c>
      <c r="D286" s="52" t="s">
        <v>88</v>
      </c>
      <c r="E286" s="53" t="s">
        <v>187</v>
      </c>
      <c r="F286" s="54"/>
      <c r="G286" s="47">
        <f>G287</f>
        <v>200298.7</v>
      </c>
      <c r="H286" s="47">
        <f>H287</f>
        <v>201329.7</v>
      </c>
      <c r="I286" s="12"/>
      <c r="J286" s="12"/>
      <c r="K286" s="12"/>
      <c r="L286" s="12"/>
      <c r="M286" s="12"/>
      <c r="N286" s="12"/>
      <c r="O286" s="13"/>
    </row>
    <row r="287" spans="1:15" ht="40.5" customHeight="1" outlineLevel="1">
      <c r="A287" s="70" t="s">
        <v>88</v>
      </c>
      <c r="B287" s="56" t="s">
        <v>190</v>
      </c>
      <c r="C287" s="56" t="s">
        <v>90</v>
      </c>
      <c r="D287" s="57" t="s">
        <v>88</v>
      </c>
      <c r="E287" s="49" t="s">
        <v>188</v>
      </c>
      <c r="F287" s="59"/>
      <c r="G287" s="48">
        <f>G288+G289+G290+G291</f>
        <v>200298.7</v>
      </c>
      <c r="H287" s="48">
        <f>H288+H289+H290+H291</f>
        <v>201329.7</v>
      </c>
      <c r="I287" s="12"/>
      <c r="J287" s="12"/>
      <c r="K287" s="12"/>
      <c r="L287" s="12"/>
      <c r="M287" s="12"/>
      <c r="N287" s="12"/>
      <c r="O287" s="13"/>
    </row>
    <row r="288" spans="1:15" ht="32.25" customHeight="1" hidden="1" outlineLevel="1">
      <c r="A288" s="55">
        <v>902</v>
      </c>
      <c r="B288" s="56" t="s">
        <v>190</v>
      </c>
      <c r="C288" s="56" t="s">
        <v>90</v>
      </c>
      <c r="D288" s="57" t="s">
        <v>156</v>
      </c>
      <c r="E288" s="49" t="s">
        <v>188</v>
      </c>
      <c r="F288" s="59"/>
      <c r="G288" s="43"/>
      <c r="H288" s="43"/>
      <c r="I288" s="33">
        <f aca="true" t="shared" si="22" ref="I288:O288">1145.8+70</f>
        <v>1215.8</v>
      </c>
      <c r="J288" s="33">
        <f t="shared" si="22"/>
        <v>1215.8</v>
      </c>
      <c r="K288" s="33">
        <f t="shared" si="22"/>
        <v>1215.8</v>
      </c>
      <c r="L288" s="33">
        <f t="shared" si="22"/>
        <v>1215.8</v>
      </c>
      <c r="M288" s="33">
        <f t="shared" si="22"/>
        <v>1215.8</v>
      </c>
      <c r="N288" s="33">
        <f t="shared" si="22"/>
        <v>1215.8</v>
      </c>
      <c r="O288" s="33">
        <f t="shared" si="22"/>
        <v>1215.8</v>
      </c>
    </row>
    <row r="289" spans="1:15" ht="39.75" customHeight="1" outlineLevel="1">
      <c r="A289" s="55">
        <v>903</v>
      </c>
      <c r="B289" s="56" t="s">
        <v>190</v>
      </c>
      <c r="C289" s="56" t="s">
        <v>90</v>
      </c>
      <c r="D289" s="57" t="s">
        <v>156</v>
      </c>
      <c r="E289" s="49" t="s">
        <v>188</v>
      </c>
      <c r="F289" s="75"/>
      <c r="G289" s="87">
        <v>199912.7</v>
      </c>
      <c r="H289" s="87">
        <v>200943.7</v>
      </c>
      <c r="I289" s="34">
        <f aca="true" t="shared" si="23" ref="I289:O289">8184+13.3</f>
        <v>8197.3</v>
      </c>
      <c r="J289" s="34">
        <f t="shared" si="23"/>
        <v>8197.3</v>
      </c>
      <c r="K289" s="34">
        <f t="shared" si="23"/>
        <v>8197.3</v>
      </c>
      <c r="L289" s="34">
        <f t="shared" si="23"/>
        <v>8197.3</v>
      </c>
      <c r="M289" s="34">
        <f t="shared" si="23"/>
        <v>8197.3</v>
      </c>
      <c r="N289" s="34">
        <f t="shared" si="23"/>
        <v>8197.3</v>
      </c>
      <c r="O289" s="34">
        <f t="shared" si="23"/>
        <v>8197.3</v>
      </c>
    </row>
    <row r="290" spans="1:15" ht="35.25" customHeight="1" hidden="1" outlineLevel="1">
      <c r="A290" s="55">
        <v>912</v>
      </c>
      <c r="B290" s="56" t="s">
        <v>190</v>
      </c>
      <c r="C290" s="56" t="s">
        <v>90</v>
      </c>
      <c r="D290" s="57" t="s">
        <v>156</v>
      </c>
      <c r="E290" s="49" t="s">
        <v>188</v>
      </c>
      <c r="F290" s="75"/>
      <c r="G290" s="45"/>
      <c r="H290" s="45"/>
      <c r="I290" s="34">
        <v>670.4</v>
      </c>
      <c r="J290" s="34">
        <v>670.4</v>
      </c>
      <c r="K290" s="34">
        <v>670.4</v>
      </c>
      <c r="L290" s="34">
        <v>670.4</v>
      </c>
      <c r="M290" s="34">
        <v>670.4</v>
      </c>
      <c r="N290" s="34">
        <v>670.4</v>
      </c>
      <c r="O290" s="34">
        <v>670.4</v>
      </c>
    </row>
    <row r="291" spans="1:15" s="7" customFormat="1" ht="43.5" customHeight="1" outlineLevel="6">
      <c r="A291" s="55">
        <v>936</v>
      </c>
      <c r="B291" s="56" t="s">
        <v>190</v>
      </c>
      <c r="C291" s="56" t="s">
        <v>90</v>
      </c>
      <c r="D291" s="57" t="s">
        <v>156</v>
      </c>
      <c r="E291" s="49" t="s">
        <v>188</v>
      </c>
      <c r="F291" s="75"/>
      <c r="G291" s="87">
        <v>386</v>
      </c>
      <c r="H291" s="87">
        <v>386</v>
      </c>
      <c r="I291" s="28">
        <v>400</v>
      </c>
      <c r="J291" s="28">
        <v>400</v>
      </c>
      <c r="K291" s="28">
        <v>400</v>
      </c>
      <c r="L291" s="28">
        <v>400</v>
      </c>
      <c r="M291" s="28">
        <v>400</v>
      </c>
      <c r="N291" s="28">
        <v>400</v>
      </c>
      <c r="O291" s="28">
        <v>400</v>
      </c>
    </row>
    <row r="292" spans="1:15" s="30" customFormat="1" ht="21" customHeight="1" outlineLevel="6">
      <c r="A292" s="71" t="s">
        <v>88</v>
      </c>
      <c r="B292" s="51">
        <v>2070000000</v>
      </c>
      <c r="C292" s="51" t="s">
        <v>90</v>
      </c>
      <c r="D292" s="88" t="s">
        <v>88</v>
      </c>
      <c r="E292" s="76" t="s">
        <v>235</v>
      </c>
      <c r="F292" s="77"/>
      <c r="G292" s="89">
        <f>G296+G295</f>
        <v>150</v>
      </c>
      <c r="H292" s="89">
        <f>H296+H295</f>
        <v>150</v>
      </c>
      <c r="I292" s="35">
        <f aca="true" t="shared" si="24" ref="I292:O292">I296+I295</f>
        <v>2720.921</v>
      </c>
      <c r="J292" s="35">
        <f t="shared" si="24"/>
        <v>2720.921</v>
      </c>
      <c r="K292" s="35">
        <f t="shared" si="24"/>
        <v>2720.921</v>
      </c>
      <c r="L292" s="35">
        <f t="shared" si="24"/>
        <v>2720.921</v>
      </c>
      <c r="M292" s="35">
        <f t="shared" si="24"/>
        <v>2720.921</v>
      </c>
      <c r="N292" s="35">
        <f t="shared" si="24"/>
        <v>2720.921</v>
      </c>
      <c r="O292" s="35">
        <f t="shared" si="24"/>
        <v>2720.921</v>
      </c>
    </row>
    <row r="293" spans="1:15" s="30" customFormat="1" ht="39" customHeight="1" outlineLevel="6">
      <c r="A293" s="71" t="s">
        <v>88</v>
      </c>
      <c r="B293" s="51">
        <v>2070500005</v>
      </c>
      <c r="C293" s="72" t="s">
        <v>90</v>
      </c>
      <c r="D293" s="52">
        <v>180</v>
      </c>
      <c r="E293" s="76" t="s">
        <v>277</v>
      </c>
      <c r="F293" s="77"/>
      <c r="G293" s="89">
        <f>G294</f>
        <v>150</v>
      </c>
      <c r="H293" s="89">
        <f>H294</f>
        <v>150</v>
      </c>
      <c r="I293" s="35"/>
      <c r="J293" s="35"/>
      <c r="K293" s="35"/>
      <c r="L293" s="35"/>
      <c r="M293" s="35"/>
      <c r="N293" s="35"/>
      <c r="O293" s="35"/>
    </row>
    <row r="294" spans="1:15" s="30" customFormat="1" ht="75.75" customHeight="1" outlineLevel="6">
      <c r="A294" s="70" t="s">
        <v>88</v>
      </c>
      <c r="B294" s="73" t="s">
        <v>278</v>
      </c>
      <c r="C294" s="73" t="s">
        <v>90</v>
      </c>
      <c r="D294" s="78" t="s">
        <v>279</v>
      </c>
      <c r="E294" s="79" t="s">
        <v>280</v>
      </c>
      <c r="F294" s="77"/>
      <c r="G294" s="89">
        <f>G295</f>
        <v>150</v>
      </c>
      <c r="H294" s="89">
        <f>H295</f>
        <v>150</v>
      </c>
      <c r="I294" s="35"/>
      <c r="J294" s="35"/>
      <c r="K294" s="35"/>
      <c r="L294" s="35"/>
      <c r="M294" s="35"/>
      <c r="N294" s="35"/>
      <c r="O294" s="35"/>
    </row>
    <row r="295" spans="1:15" s="30" customFormat="1" ht="77.25" customHeight="1" outlineLevel="6">
      <c r="A295" s="70" t="s">
        <v>133</v>
      </c>
      <c r="B295" s="73" t="s">
        <v>278</v>
      </c>
      <c r="C295" s="73" t="s">
        <v>90</v>
      </c>
      <c r="D295" s="78" t="s">
        <v>279</v>
      </c>
      <c r="E295" s="79" t="s">
        <v>280</v>
      </c>
      <c r="F295" s="77"/>
      <c r="G295" s="87">
        <v>150</v>
      </c>
      <c r="H295" s="87">
        <v>150</v>
      </c>
      <c r="I295" s="34">
        <v>199.921</v>
      </c>
      <c r="J295" s="34">
        <v>199.921</v>
      </c>
      <c r="K295" s="34">
        <v>199.921</v>
      </c>
      <c r="L295" s="34">
        <v>199.921</v>
      </c>
      <c r="M295" s="34">
        <v>199.921</v>
      </c>
      <c r="N295" s="34">
        <v>199.921</v>
      </c>
      <c r="O295" s="34">
        <v>199.921</v>
      </c>
    </row>
    <row r="296" spans="1:15" s="7" customFormat="1" ht="94.5" customHeight="1" hidden="1" outlineLevel="6">
      <c r="A296" s="70" t="s">
        <v>234</v>
      </c>
      <c r="B296" s="56">
        <v>2070500005</v>
      </c>
      <c r="C296" s="73" t="s">
        <v>90</v>
      </c>
      <c r="D296" s="57" t="s">
        <v>156</v>
      </c>
      <c r="E296" s="79" t="s">
        <v>239</v>
      </c>
      <c r="F296" s="75"/>
      <c r="G296" s="45"/>
      <c r="H296" s="45"/>
      <c r="I296" s="34">
        <v>2521</v>
      </c>
      <c r="J296" s="34">
        <v>2521</v>
      </c>
      <c r="K296" s="34">
        <v>2521</v>
      </c>
      <c r="L296" s="34">
        <v>2521</v>
      </c>
      <c r="M296" s="34">
        <v>2521</v>
      </c>
      <c r="N296" s="34">
        <v>2521</v>
      </c>
      <c r="O296" s="34">
        <v>2521</v>
      </c>
    </row>
    <row r="297" spans="1:15" s="30" customFormat="1" ht="0.75" customHeight="1" hidden="1" outlineLevel="6">
      <c r="A297" s="80" t="s">
        <v>88</v>
      </c>
      <c r="B297" s="81">
        <v>2190000000</v>
      </c>
      <c r="C297" s="51" t="s">
        <v>90</v>
      </c>
      <c r="D297" s="52" t="s">
        <v>156</v>
      </c>
      <c r="E297" s="76" t="s">
        <v>236</v>
      </c>
      <c r="F297" s="77"/>
      <c r="G297" s="46">
        <f>G298+G299</f>
        <v>0</v>
      </c>
      <c r="H297" s="46">
        <f>H298+H299</f>
        <v>0</v>
      </c>
      <c r="I297" s="29"/>
      <c r="J297" s="29"/>
      <c r="K297" s="29"/>
      <c r="L297" s="29"/>
      <c r="M297" s="29"/>
      <c r="N297" s="29"/>
      <c r="O297" s="29"/>
    </row>
    <row r="298" spans="1:15" s="7" customFormat="1" ht="60" customHeight="1" hidden="1" outlineLevel="6">
      <c r="A298" s="82" t="s">
        <v>134</v>
      </c>
      <c r="B298" s="83">
        <v>2190000005</v>
      </c>
      <c r="C298" s="56" t="s">
        <v>90</v>
      </c>
      <c r="D298" s="57" t="s">
        <v>156</v>
      </c>
      <c r="E298" s="79" t="s">
        <v>194</v>
      </c>
      <c r="F298" s="75"/>
      <c r="G298" s="45"/>
      <c r="H298" s="45"/>
      <c r="I298" s="28">
        <v>-178.083</v>
      </c>
      <c r="J298" s="28">
        <v>-178.083</v>
      </c>
      <c r="K298" s="28">
        <v>-178.083</v>
      </c>
      <c r="L298" s="28">
        <v>-178.083</v>
      </c>
      <c r="M298" s="28">
        <v>-178.083</v>
      </c>
      <c r="N298" s="28">
        <v>-178.083</v>
      </c>
      <c r="O298" s="28">
        <v>-178.083</v>
      </c>
    </row>
    <row r="299" spans="1:15" s="7" customFormat="1" ht="0.75" customHeight="1" hidden="1" outlineLevel="6">
      <c r="A299" s="82" t="s">
        <v>158</v>
      </c>
      <c r="B299" s="83">
        <v>2190000005</v>
      </c>
      <c r="C299" s="56" t="s">
        <v>90</v>
      </c>
      <c r="D299" s="57" t="s">
        <v>156</v>
      </c>
      <c r="E299" s="79" t="s">
        <v>194</v>
      </c>
      <c r="F299" s="75"/>
      <c r="G299" s="45"/>
      <c r="H299" s="45"/>
      <c r="I299" s="34">
        <v>-3812.674</v>
      </c>
      <c r="J299" s="34">
        <v>-3812.674</v>
      </c>
      <c r="K299" s="34">
        <v>-3812.674</v>
      </c>
      <c r="L299" s="34">
        <v>-3812.674</v>
      </c>
      <c r="M299" s="34">
        <v>-3812.674</v>
      </c>
      <c r="N299" s="34">
        <v>-3812.674</v>
      </c>
      <c r="O299" s="34">
        <v>-3812.674</v>
      </c>
    </row>
    <row r="300" spans="1:15" ht="27" customHeight="1" collapsed="1" thickBot="1">
      <c r="A300" s="105"/>
      <c r="B300" s="106"/>
      <c r="C300" s="106"/>
      <c r="D300" s="107"/>
      <c r="E300" s="108" t="s">
        <v>84</v>
      </c>
      <c r="F300" s="108"/>
      <c r="G300" s="93">
        <f>G15+G165</f>
        <v>565568.2000000001</v>
      </c>
      <c r="H300" s="93">
        <f aca="true" t="shared" si="25" ref="H300:O300">H15+H165</f>
        <v>582481.8</v>
      </c>
      <c r="I300" s="31">
        <f t="shared" si="25"/>
        <v>3797.7209999999995</v>
      </c>
      <c r="J300" s="31">
        <f t="shared" si="25"/>
        <v>3797.7209999999995</v>
      </c>
      <c r="K300" s="31">
        <f t="shared" si="25"/>
        <v>3797.7209999999995</v>
      </c>
      <c r="L300" s="31">
        <f t="shared" si="25"/>
        <v>3797.7209999999995</v>
      </c>
      <c r="M300" s="31">
        <f t="shared" si="25"/>
        <v>3797.7209999999995</v>
      </c>
      <c r="N300" s="31">
        <f t="shared" si="25"/>
        <v>3797.7209999999995</v>
      </c>
      <c r="O300" s="31">
        <f t="shared" si="25"/>
        <v>3797.7209999999995</v>
      </c>
    </row>
    <row r="301" spans="1:15" ht="50.25" customHeight="1">
      <c r="A301" s="23"/>
      <c r="B301" s="23"/>
      <c r="C301" s="23"/>
      <c r="D301" s="23"/>
      <c r="E301" s="24" t="s">
        <v>66</v>
      </c>
      <c r="F301" s="23"/>
      <c r="G301" s="23"/>
      <c r="H301" s="25"/>
      <c r="I301" s="23"/>
      <c r="J301" s="23"/>
      <c r="K301" s="23"/>
      <c r="L301" s="23"/>
      <c r="M301" s="23"/>
      <c r="N301" s="23"/>
      <c r="O301" s="23"/>
    </row>
    <row r="302" spans="1:15" ht="12.75" customHeight="1">
      <c r="A302" s="26"/>
      <c r="B302" s="26"/>
      <c r="C302" s="26"/>
      <c r="D302" s="26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</row>
  </sheetData>
  <mergeCells count="17">
    <mergeCell ref="E302:O302"/>
    <mergeCell ref="E12:O12"/>
    <mergeCell ref="A8:H8"/>
    <mergeCell ref="A300:D300"/>
    <mergeCell ref="A9:H9"/>
    <mergeCell ref="A10:H10"/>
    <mergeCell ref="E300:F300"/>
    <mergeCell ref="A11:H11"/>
    <mergeCell ref="G13:O13"/>
    <mergeCell ref="E1:H1"/>
    <mergeCell ref="E2:H2"/>
    <mergeCell ref="E3:H3"/>
    <mergeCell ref="E4:H4"/>
    <mergeCell ref="A13:D14"/>
    <mergeCell ref="E13:E14"/>
    <mergeCell ref="E5:H5"/>
    <mergeCell ref="A7:H7"/>
  </mergeCells>
  <printOptions/>
  <pageMargins left="1.1023622047244095" right="0.1968503937007874" top="0.4724409448818898" bottom="0.3937007874015748" header="0" footer="0"/>
  <pageSetup fitToHeight="343" horizontalDpi="600" verticalDpi="600" orientation="portrait" paperSize="9" scale="70" r:id="rId1"/>
  <headerFooter alignWithMargins="0">
    <oddHeader>&amp;R&amp;8&amp;P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2013-11-18T07:33:10Z</cp:lastPrinted>
  <dcterms:created xsi:type="dcterms:W3CDTF">2010-11-12T11:31:25Z</dcterms:created>
  <dcterms:modified xsi:type="dcterms:W3CDTF">2013-11-18T07:34:34Z</dcterms:modified>
  <cp:category/>
  <cp:version/>
  <cp:contentType/>
  <cp:contentStatus/>
</cp:coreProperties>
</file>