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Лист1" sheetId="1" r:id="rId1"/>
    <sheet name="на 01.01.2014 года" sheetId="2" r:id="rId2"/>
  </sheets>
  <definedNames>
    <definedName name="_xlnm._FilterDatabase" localSheetId="1" hidden="1">'на 01.01.2014 года'!$A$6:$AK$15</definedName>
    <definedName name="Z_027ED452_6E36_405C_A380_C4AAA8274A51_.wvu.FilterData" localSheetId="1" hidden="1">'на 01.01.2014 года'!$A$6:$AH$15</definedName>
    <definedName name="Z_046D831F_A584_4217_8526_445E142B32A9_.wvu.FilterData" localSheetId="1" hidden="1">'на 01.01.2014 года'!$A$6:$AK$15</definedName>
    <definedName name="Z_046D831F_A584_4217_8526_445E142B32A9_.wvu.PrintArea" localSheetId="1" hidden="1">'на 01.01.2014 года'!$A$1:$AN$33</definedName>
    <definedName name="Z_06F3E528_7FD7_45EA_9733_70696AB6E064_.wvu.FilterData" localSheetId="1" hidden="1">'на 01.01.2014 года'!$A$6:$AK$15</definedName>
    <definedName name="Z_06F3E528_7FD7_45EA_9733_70696AB6E064_.wvu.PrintTitles" localSheetId="1" hidden="1">'на 01.01.2014 года'!$A:$A</definedName>
    <definedName name="Z_0AC1C3B5_681A_454F_89A9_E2953E6341E2_.wvu.FilterData" localSheetId="1" hidden="1">'на 01.01.2014 года'!$A$6:$AK$15</definedName>
    <definedName name="Z_0AC1C3B5_681A_454F_89A9_E2953E6341E2_.wvu.PrintArea" localSheetId="1" hidden="1">'на 01.01.2014 года'!$A$1:$AN$33</definedName>
    <definedName name="Z_0AC1C3B5_681A_454F_89A9_E2953E6341E2_.wvu.PrintTitles" localSheetId="1" hidden="1">'на 01.01.2014 года'!$A:$A</definedName>
    <definedName name="Z_0B0393F6_9D50_410E_98A1_8B37610DD8FD_.wvu.FilterData" localSheetId="1" hidden="1">'на 01.01.2014 года'!$A$6:$AK$15</definedName>
    <definedName name="Z_0CCCB305_3FA9_4F51_9EE3_F9F883D7FA8D_.wvu.FilterData" localSheetId="1" hidden="1">'на 01.01.2014 года'!$A$6:$AK$15</definedName>
    <definedName name="Z_0EEAC48B_B3B0_4F38_8BC6_76CC191281A4_.wvu.FilterData" localSheetId="1" hidden="1">'на 01.01.2014 года'!$A$6:$AK$15</definedName>
    <definedName name="Z_1E58ABDF_F5FA_4F2B_9F79_57A1C9A64C57_.wvu.FilterData" localSheetId="1" hidden="1">'на 01.01.2014 года'!$A$6:$AK$15</definedName>
    <definedName name="Z_1F06514D_7233_48A6_A0CC_2F5E40206CD3_.wvu.FilterData" localSheetId="1" hidden="1">'на 01.01.2014 года'!$A$6:$AK$15</definedName>
    <definedName name="Z_2FCE8099_1417_485A_8511_EE723EEA4481_.wvu.FilterData" localSheetId="1" hidden="1">'на 01.01.2014 года'!$A$6:$AH$15</definedName>
    <definedName name="Z_31AC38D5_F41D_4C75_884E_77769BD8DE41_.wvu.FilterData" localSheetId="1" hidden="1">'на 01.01.2014 года'!$A$6:$AK$15</definedName>
    <definedName name="Z_34F52A9D_A000_48CA_B4D7_E14B70BA8CEE_.wvu.FilterData" localSheetId="1" hidden="1">'на 01.01.2014 года'!$A$6:$AK$15</definedName>
    <definedName name="Z_3EA3AE44_20E6_4193_A2F8_53C22C0865C0_.wvu.FilterData" localSheetId="1" hidden="1">'на 01.01.2014 года'!$A$6:$AK$15</definedName>
    <definedName name="Z_4095831D_7786_4AE6_97F3_DB125DB1B95F_.wvu.FilterData" localSheetId="1" hidden="1">'на 01.01.2014 года'!$A$6:$AK$15</definedName>
    <definedName name="Z_43EE9651_57BF_4010_A24A_2BD7B2887B81_.wvu.FilterData" localSheetId="1" hidden="1">'на 01.01.2014 года'!$A$6:$AK$15</definedName>
    <definedName name="Z_458F5EA7_1747_473D_9F9F_8174ECA343EA_.wvu.FilterData" localSheetId="1" hidden="1">'на 01.01.2014 года'!$A$6:$AK$15</definedName>
    <definedName name="Z_47618C2E_2D42_45CA_BC54_3925FFBF6CE6_.wvu.FilterData" localSheetId="1" hidden="1">'на 01.01.2014 года'!$A$6:$AH$15</definedName>
    <definedName name="Z_509CD0BE_0A4B_43F0_B896_9CA0E58630F2_.wvu.FilterData" localSheetId="1" hidden="1">'на 01.01.2014 года'!$A$6:$AK$15</definedName>
    <definedName name="Z_53876B37_A20F_436F_BDBA_F1F865533A73_.wvu.FilterData" localSheetId="1" hidden="1">'на 01.01.2014 года'!$A$6:$AK$15</definedName>
    <definedName name="Z_53876B37_A20F_436F_BDBA_F1F865533A73_.wvu.PrintArea" localSheetId="1" hidden="1">'на 01.01.2014 года'!$A$2:$AN$24</definedName>
    <definedName name="Z_53876B37_A20F_436F_BDBA_F1F865533A73_.wvu.PrintTitles" localSheetId="1" hidden="1">'на 01.01.2014 года'!$A:$A</definedName>
    <definedName name="Z_54195429_41D5_40CB_93E4_1A5F9B89EBFC_.wvu.FilterData" localSheetId="1" hidden="1">'на 01.01.2014 года'!$A$6:$AK$15</definedName>
    <definedName name="Z_5623871A_FE63_4492_ACCA_57FBC37D74A2_.wvu.FilterData" localSheetId="1" hidden="1">'на 01.01.2014 года'!$A$6:$AH$15</definedName>
    <definedName name="Z_577A876A_AA55_4413_A42A_2DAF3A320B7C_.wvu.FilterData" localSheetId="1" hidden="1">'на 01.01.2014 года'!$A$6:$AK$15</definedName>
    <definedName name="Z_5C7192AD_E85E_485C_943B_81A6F2E331B8_.wvu.FilterData" localSheetId="1" hidden="1">'на 01.01.2014 года'!$A$6:$AK$15</definedName>
    <definedName name="Z_67FD0576_AFA8_4CFA_A2B0_67851B563777_.wvu.FilterData" localSheetId="1" hidden="1">'на 01.01.2014 года'!$A$6:$AK$15</definedName>
    <definedName name="Z_6AD1F674_186E_4262_85DF_2160291AFF28_.wvu.FilterData" localSheetId="1" hidden="1">'на 01.01.2014 года'!$A$6:$AK$15</definedName>
    <definedName name="Z_6D76C726_975B_4B6C_B44A_0AE1DD1F78DB_.wvu.FilterData" localSheetId="1" hidden="1">'на 01.01.2014 года'!$A$6:$AK$15</definedName>
    <definedName name="Z_6D76C726_975B_4B6C_B44A_0AE1DD1F78DB_.wvu.PrintTitles" localSheetId="1" hidden="1">'на 01.01.2014 года'!$A:$A</definedName>
    <definedName name="Z_73E20207_7F39_4A6A_BD20_95BD8082B156_.wvu.FilterData" localSheetId="1" hidden="1">'на 01.01.2014 года'!$A$6:$AK$15</definedName>
    <definedName name="Z_7753337B_5F95_4E6A_98EA_BA3C7C1F6E29_.wvu.Cols" localSheetId="1" hidden="1">'на 01.01.2014 года'!#REF!,'на 01.01.2014 года'!#REF!</definedName>
    <definedName name="Z_7753337B_5F95_4E6A_98EA_BA3C7C1F6E29_.wvu.FilterData" localSheetId="1" hidden="1">'на 01.01.2014 года'!$A$6:$AK$15</definedName>
    <definedName name="Z_7753337B_5F95_4E6A_98EA_BA3C7C1F6E29_.wvu.PrintTitles" localSheetId="1" hidden="1">'на 01.01.2014 года'!$A:$A</definedName>
    <definedName name="Z_77CE2759_F954_46BD_AB1C_84754E2C192E_.wvu.FilterData" localSheetId="1" hidden="1">'на 01.01.2014 года'!$A$6:$AK$15</definedName>
    <definedName name="Z_7DFBAF4F_EE4F_4154_8998_FD24AFC87B75_.wvu.FilterData" localSheetId="1" hidden="1">'на 01.01.2014 года'!$A$6:$AH$15</definedName>
    <definedName name="Z_83B01B27_C2A7_4B20_A590_F8781D350302_.wvu.FilterData" localSheetId="1" hidden="1">'на 01.01.2014 года'!$A$6:$AH$15</definedName>
    <definedName name="Z_8479B930_2ECF_4EA0_A962_FA0F8FFA65E9_.wvu.Cols" localSheetId="1" hidden="1">'на 01.01.2014 года'!#REF!</definedName>
    <definedName name="Z_8479B930_2ECF_4EA0_A962_FA0F8FFA65E9_.wvu.FilterData" localSheetId="1" hidden="1">'на 01.01.2014 года'!$A$6:$AH$15</definedName>
    <definedName name="Z_8479B930_2ECF_4EA0_A962_FA0F8FFA65E9_.wvu.PrintTitles" localSheetId="1" hidden="1">'на 01.01.2014 года'!$A:$A</definedName>
    <definedName name="Z_86509CF0_1693_4145_BD67_1D5B5BC26910_.wvu.Cols" localSheetId="1" hidden="1">'на 01.01.2014 года'!$AA:$AD,'на 01.01.2014 года'!#REF!</definedName>
    <definedName name="Z_86509CF0_1693_4145_BD67_1D5B5BC26910_.wvu.FilterData" localSheetId="1" hidden="1">'на 01.01.2014 года'!$A$6:$AH$15</definedName>
    <definedName name="Z_87FAD824_FED7_4F1B_9277_9B725CB39092_.wvu.FilterData" localSheetId="1" hidden="1">'на 01.01.2014 года'!$A$6:$AK$15</definedName>
    <definedName name="Z_8DC7FEC9_0F7C_402E_A6EE_97D23F0FC9C4_.wvu.FilterData" localSheetId="1" hidden="1">'на 01.01.2014 года'!$A$6:$AK$15</definedName>
    <definedName name="Z_91E43812_3C2B_4B14_8CC7_D95B852A1F40_.wvu.FilterData" localSheetId="1" hidden="1">'на 01.01.2014 года'!$A$6:$AK$15</definedName>
    <definedName name="Z_9625BFD3_6AEA_44D4_8F34_A9CE23E02485_.wvu.FilterData" localSheetId="1" hidden="1">'на 01.01.2014 года'!$A$6:$AK$15</definedName>
    <definedName name="Z_96A743C3_2DA6_4B8E_A623_9920F4069227_.wvu.FilterData" localSheetId="1" hidden="1">'на 01.01.2014 года'!$A$6:$AK$15</definedName>
    <definedName name="Z_96C89DA4_C51A_41E4_91B1_71C890FD31B9_.wvu.FilterData" localSheetId="1" hidden="1">'на 01.01.2014 года'!$A$6:$AK$15</definedName>
    <definedName name="Z_96F19E6A_E9EC_4613_AA7E_553FFAF2726F_.wvu.FilterData" localSheetId="1" hidden="1">'на 01.01.2014 года'!$A$6:$AH$15</definedName>
    <definedName name="Z_A073C89F_C785_4083_91CF_BBD92C69538C_.wvu.FilterData" localSheetId="1" hidden="1">'на 01.01.2014 года'!$A$6:$AH$15</definedName>
    <definedName name="Z_A0CB5671_798E_47D4_8F2F_926DE6C0913F_.wvu.FilterData" localSheetId="1" hidden="1">'на 01.01.2014 года'!$A$6:$AH$15</definedName>
    <definedName name="Z_A4678AC7_97F8_48E1_96A3_9557003E3F17_.wvu.FilterData" localSheetId="1" hidden="1">'на 01.01.2014 года'!$A$6:$AK$15</definedName>
    <definedName name="Z_AD27CDF8_1991_429C_8A40_5592E327ACA7_.wvu.FilterData" localSheetId="1" hidden="1">'на 01.01.2014 года'!$A$6:$AK$15</definedName>
    <definedName name="Z_AED4E40A_1C13_4105_B308_270386C72361_.wvu.FilterData" localSheetId="1" hidden="1">'на 01.01.2014 года'!$A$6:$AK$15</definedName>
    <definedName name="Z_B891860E_9003_4B33_A477_8B28DFC5AA6C_.wvu.FilterData" localSheetId="1" hidden="1">'на 01.01.2014 года'!$A$6:$AK$15</definedName>
    <definedName name="Z_BA73E48B_E7D6_4C58_9101_164F7832E8AF_.wvu.FilterData" localSheetId="1" hidden="1">'на 01.01.2014 года'!$A$6:$AK$15</definedName>
    <definedName name="Z_BCB1F424_0A73_401F_A555_8CB1DB30D967_.wvu.Cols" localSheetId="1" hidden="1">'на 01.01.2014 года'!#REF!,'на 01.01.2014 года'!#REF!</definedName>
    <definedName name="Z_BCB1F424_0A73_401F_A555_8CB1DB30D967_.wvu.FilterData" localSheetId="1" hidden="1">'на 01.01.2014 года'!$A$6:$AK$15</definedName>
    <definedName name="Z_C3FE8999_FF67_43CF_B6D6_1500686E5A0F_.wvu.FilterData" localSheetId="1" hidden="1">'на 01.01.2014 года'!$A$6:$AK$15</definedName>
    <definedName name="Z_C3FE8999_FF67_43CF_B6D6_1500686E5A0F_.wvu.PrintTitles" localSheetId="1" hidden="1">'на 01.01.2014 года'!$A:$A</definedName>
    <definedName name="Z_C8E672CC_D01B_4C00_8795_44F066A74B86_.wvu.Cols" localSheetId="1" hidden="1">'на 01.01.2014 года'!#REF!,'на 01.01.2014 года'!#REF!</definedName>
    <definedName name="Z_C8E672CC_D01B_4C00_8795_44F066A74B86_.wvu.FilterData" localSheetId="1" hidden="1">'на 01.01.2014 года'!$A$6:$AK$15</definedName>
    <definedName name="Z_C8E672CC_D01B_4C00_8795_44F066A74B86_.wvu.PrintTitles" localSheetId="1" hidden="1">'на 01.01.2014 года'!$A:$A</definedName>
    <definedName name="Z_CC3239AA_6ABC_4AD9_82FB_E11EF96A938B_.wvu.FilterData" localSheetId="1" hidden="1">'на 01.01.2014 года'!$A$6:$AK$15</definedName>
    <definedName name="Z_CCE22413_FD19_4F63_B002_75D8202D430D_.wvu.FilterData" localSheetId="1" hidden="1">'на 01.01.2014 года'!$A$6:$AK$15</definedName>
    <definedName name="Z_CF0177FE_41EB_44FC_B219_4E2F579D852B_.wvu.FilterData" localSheetId="1" hidden="1">'на 01.01.2014 года'!$A$6:$AK$15</definedName>
    <definedName name="Z_D11C38D6_17B5_43B6_AF27_41A869E9C889_.wvu.FilterData" localSheetId="1" hidden="1">'на 01.01.2014 года'!$A$6:$AK$15</definedName>
    <definedName name="Z_D1CC74E5_2630_42A7_8FE7_D6B7D40251C4_.wvu.FilterData" localSheetId="1" hidden="1">'на 01.01.2014 года'!$A$6:$AK$15</definedName>
    <definedName name="Z_DE89B9C3_8104_4BF3_AAA2_D5008C627E98_.wvu.FilterData" localSheetId="1" hidden="1">'на 01.01.2014 года'!$A$6:$AK$15</definedName>
    <definedName name="Z_DE89B9C3_8104_4BF3_AAA2_D5008C627E98_.wvu.PrintArea" localSheetId="1" hidden="1">'на 01.01.2014 года'!$A$2:$AN$24</definedName>
    <definedName name="Z_DE89B9C3_8104_4BF3_AAA2_D5008C627E98_.wvu.PrintTitles" localSheetId="1" hidden="1">'на 01.01.2014 года'!$A:$A</definedName>
    <definedName name="Z_E3C09BFA_8B90_4516_B4A1_C40194786251_.wvu.FilterData" localSheetId="1" hidden="1">'на 01.01.2014 года'!$A$6:$AK$15</definedName>
    <definedName name="Z_E6E35B51_2B6C_4505_80DA_44E3E0129050_.wvu.FilterData" localSheetId="1" hidden="1">'на 01.01.2014 года'!$A$6:$AK$15</definedName>
    <definedName name="Z_E6E35B51_2B6C_4505_80DA_44E3E0129050_.wvu.PrintArea" localSheetId="1" hidden="1">'на 01.01.2014 года'!$A$1:$AN$16</definedName>
    <definedName name="Z_E6E35B51_2B6C_4505_80DA_44E3E0129050_.wvu.PrintTitles" localSheetId="1" hidden="1">'на 01.01.2014 года'!$A:$A</definedName>
    <definedName name="Z_E8060C9D_6E7C_462B_A4B3_7B4D0080B2FD_.wvu.FilterData" localSheetId="1" hidden="1">'на 01.01.2014 года'!$A$6:$AK$15</definedName>
    <definedName name="Z_F4510CF9_22D3_499A_8384_01164965DFA3_.wvu.FilterData" localSheetId="1" hidden="1">'на 01.01.2014 года'!$A$6:$AK$15</definedName>
    <definedName name="Z_F7B4E20A_D08D_4829_86A6_322E4914B72C_.wvu.FilterData" localSheetId="1" hidden="1">'на 01.01.2014 года'!$A$6:$AK$15</definedName>
    <definedName name="_xlnm.Print_Titles" localSheetId="1">'на 01.01.2014 года'!$A:$A</definedName>
    <definedName name="_xlnm.Print_Area" localSheetId="1">'на 01.01.2014 года'!$A$1:$AN$16</definedName>
  </definedNames>
  <calcPr fullCalcOnLoad="1"/>
</workbook>
</file>

<file path=xl/sharedStrings.xml><?xml version="1.0" encoding="utf-8"?>
<sst xmlns="http://schemas.openxmlformats.org/spreadsheetml/2006/main" count="119" uniqueCount="63">
  <si>
    <t>Муниципальное образование</t>
  </si>
  <si>
    <t>Расчет целевого значения индикатора</t>
  </si>
  <si>
    <t>Бальная оценка        (1или 0)</t>
  </si>
  <si>
    <t>Предельное значение индикатора</t>
  </si>
  <si>
    <t>≤1,00</t>
  </si>
  <si>
    <t>Бальная оценка                   (1или 0)</t>
  </si>
  <si>
    <t>Бальная оценка          (0;-1)</t>
  </si>
  <si>
    <t>1. Омутнинское г/п</t>
  </si>
  <si>
    <t>2. Восточное г/п</t>
  </si>
  <si>
    <t>3. Песковское г/п</t>
  </si>
  <si>
    <t>Аi – исполнение бюджета i-го муниципального образования за отчетный финансовый год по налоговым и неналоговым доходам</t>
  </si>
  <si>
    <t>Б i – первоначальный план в соответствии с решением о бюджете на отчетный финансовый год по налоговым и неналоговым доходам i-го муниципального образования</t>
  </si>
  <si>
    <t>Р 1.8 Динамика задолженности по налоговым платежам (без учета пеней и штрафных санкций) в бюджет поселения</t>
  </si>
  <si>
    <t>1.9 Составление проекта бюджета на очередной финансоваый год и на плановый период</t>
  </si>
  <si>
    <t>Аi- принятие  в текущем году проекта бюджета на  три года</t>
  </si>
  <si>
    <t>Бальная оценка (0,1)</t>
  </si>
  <si>
    <t>Бальная оценка                   ( 0 или -1)</t>
  </si>
  <si>
    <t>Бальная оценка (-1)</t>
  </si>
  <si>
    <t>Бальная оценка (0 или -1)</t>
  </si>
  <si>
    <t>Р 1.7 Наличие фактов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</si>
  <si>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>Бальная оценка (1, 0,(-1),(-2))</t>
  </si>
  <si>
    <t>Аi – наличие фактов  несвоевременного предоставления бюджетной отчетности</t>
  </si>
  <si>
    <t>Аi – наличие МПА, о проведении  публичных слушаний по проекту бюджета на очередной финансовый год</t>
  </si>
  <si>
    <t xml:space="preserve">Р 1.10 Своевременность представления бюджетной отчетности по перечню форм, входящих в состав  месячной, квартальной отчетности </t>
  </si>
  <si>
    <t>Р 1. 5  Наличие  несанкционированной кредиторской задолженности</t>
  </si>
  <si>
    <t>Р 2.1. МПА, о проведении публичных слушаний по проекту бюджета на очередной финансовый год</t>
  </si>
  <si>
    <t>Р 2.2. МПА, о проведении публичных слушаний по отчету об исполнении бюджета за отчетный год</t>
  </si>
  <si>
    <t>Итого баллов</t>
  </si>
  <si>
    <t xml:space="preserve">Аi- фактический размер  дефицита бюджета i-го муниципального образования  </t>
  </si>
  <si>
    <t xml:space="preserve">Дi– фактический объем доходов бюджета i-го муниципального образования на конец отчетного периода  </t>
  </si>
  <si>
    <t xml:space="preserve">Гi – фактический объем безвозмездных поступлений i-го муниципального образования на конец отчетного периода    </t>
  </si>
  <si>
    <t xml:space="preserve">Аi - уточненный план расходов на содержание органов местного самоуправления  i-го муниципального образования на конец отчетного периода   </t>
  </si>
  <si>
    <t xml:space="preserve">Б i – утвержденный Правительством области норматив формирования расходов на содержание органов местного самоуправления  i-го муниципального образования </t>
  </si>
  <si>
    <t>Аi – объем просроченной кредиторской задолженности в i-м муниципальном образовании на конец отчетного периода</t>
  </si>
  <si>
    <t>Аi – объем несанкционированной кредиторской задолженности в i-м муниципальном образовании на конец отчетного периода</t>
  </si>
  <si>
    <t xml:space="preserve">Аi –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 </t>
  </si>
  <si>
    <t>Аi – наличие фактов  нарушения организации бюджетного процесса в ходе контрольных мероприятий  федеральных контрольных и финансовых органов, соответствующих органов государственного финансового контроля Кировской области, органов муниципального финансового контроля</t>
  </si>
  <si>
    <t xml:space="preserve">Бi – сумма задолженности по налоговым платежам (без учета пеней и штрафных санкций) в бюджет поселения на начало отчетного года </t>
  </si>
  <si>
    <t>Аi – наличие МПА, о проведении  публичных слушаний по отчету об исполнении бюджета за отчетный год</t>
  </si>
  <si>
    <t>Бальная оценка (0 или 0,5)</t>
  </si>
  <si>
    <t xml:space="preserve">≤0,1 </t>
  </si>
  <si>
    <t>≤0,1</t>
  </si>
  <si>
    <t>от 0,9 до 1,1</t>
  </si>
  <si>
    <t>да</t>
  </si>
  <si>
    <t>Итоговое место</t>
  </si>
  <si>
    <r>
      <t xml:space="preserve">Р 1.1 "Соблюдение требований статьи 92.1 Бюджетного кодекса Российской Федерации по предельному объему дефицита бюджета муниципального образования    </t>
    </r>
    <r>
      <rPr>
        <b/>
        <sz val="11"/>
        <rFont val="Times New Roman"/>
        <family val="1"/>
      </rPr>
      <t>за отчетный период</t>
    </r>
  </si>
  <si>
    <r>
      <t xml:space="preserve">Р 1.2 Соблюдение установленных Правительством Кировской области нормативов формирования расходов на содержание органов местного самоуправления   </t>
    </r>
    <r>
      <rPr>
        <b/>
        <sz val="11"/>
        <rFont val="Times New Roman"/>
        <family val="1"/>
      </rPr>
      <t xml:space="preserve">  за отчетный период</t>
    </r>
  </si>
  <si>
    <r>
      <t xml:space="preserve">Р 1.3 Исполнение бюджета муниципального образования по налоговым и неналоговым доходам к первоначально утвержденному объему </t>
    </r>
    <r>
      <rPr>
        <b/>
        <sz val="11"/>
        <rFont val="Times New Roman"/>
        <family val="1"/>
      </rPr>
      <t>за отчетный финансовый год</t>
    </r>
  </si>
  <si>
    <r>
      <t xml:space="preserve">Р 1.4 Наличие просроченной кредиторской задолженности </t>
    </r>
    <r>
      <rPr>
        <b/>
        <sz val="11"/>
        <rFont val="Times New Roman"/>
        <family val="1"/>
      </rPr>
      <t>за отчетный период</t>
    </r>
  </si>
  <si>
    <r>
      <t xml:space="preserve">Р 1.6 Наличие фактов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области, органами муниципального финансового контроля, </t>
    </r>
    <r>
      <rPr>
        <b/>
        <sz val="11"/>
        <rFont val="Times New Roman"/>
        <family val="1"/>
      </rPr>
      <t>за отчетный период</t>
    </r>
  </si>
  <si>
    <t>Аi – сумма задолженности по налоговым платежам (без учета пеней и штрафных санкций) в бюджет поселения на конец отчетного периода</t>
  </si>
  <si>
    <t>средства от продажи акций, снижение остатков средств на счетах,бюджетные кредиты</t>
  </si>
  <si>
    <t>4. Белореченское с/п</t>
  </si>
  <si>
    <t>5. Вятское с/п</t>
  </si>
  <si>
    <t>6. Залазнинское с/п</t>
  </si>
  <si>
    <t>7. Леснополянское с/п</t>
  </si>
  <si>
    <t>8. Чернохолуницкое с/п</t>
  </si>
  <si>
    <t>9. Шахровское с/п</t>
  </si>
  <si>
    <t xml:space="preserve">     </t>
  </si>
  <si>
    <t xml:space="preserve">                       Мониторинг оценки  качества организации и осуществления бюджетного процесса  в муниципальных образованиях                                          </t>
  </si>
  <si>
    <t xml:space="preserve">да </t>
  </si>
  <si>
    <t xml:space="preserve"> </t>
  </si>
  <si>
    <t>Омутнинского района за 2013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</si>
</sst>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0.00000"/>
    <numFmt numFmtId="173" formatCode="#,##0.000"/>
    <numFmt numFmtId="174" formatCode="[$-FC19]d\ mmmm\ yyyy\ &quot;г.&quot;"/>
  </numFmts>
  <fonts count="27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8"/>
      <name val="Arial Cyr"/>
      <family val="0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10" xfId="0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/>
    </xf>
    <xf numFmtId="171" fontId="1" fillId="0" borderId="0" xfId="0" applyNumberFormat="1" applyFont="1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ont="1" applyFill="1" applyAlignment="1">
      <alignment horizontal="center"/>
    </xf>
    <xf numFmtId="171" fontId="0" fillId="0" borderId="0" xfId="0" applyNumberFormat="1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25" borderId="11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2" fillId="25" borderId="11" xfId="0" applyFont="1" applyFill="1" applyBorder="1" applyAlignment="1">
      <alignment horizontal="center" vertical="top" wrapText="1" readingOrder="1"/>
    </xf>
    <xf numFmtId="0" fontId="2" fillId="25" borderId="13" xfId="0" applyFont="1" applyFill="1" applyBorder="1" applyAlignment="1">
      <alignment horizontal="center" vertical="top" wrapText="1" readingOrder="1"/>
    </xf>
    <xf numFmtId="0" fontId="2" fillId="25" borderId="11" xfId="0" applyNumberFormat="1" applyFont="1" applyFill="1" applyBorder="1" applyAlignment="1" applyProtection="1">
      <alignment horizontal="center" vertical="top" wrapText="1"/>
      <protection locked="0"/>
    </xf>
    <xf numFmtId="0" fontId="2" fillId="25" borderId="13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vertical="top"/>
    </xf>
    <xf numFmtId="0" fontId="2" fillId="0" borderId="14" xfId="0" applyFont="1" applyFill="1" applyBorder="1" applyAlignment="1">
      <alignment horizontal="center" vertical="top" wrapText="1"/>
    </xf>
    <xf numFmtId="171" fontId="2" fillId="0" borderId="14" xfId="0" applyNumberFormat="1" applyFont="1" applyFill="1" applyBorder="1" applyAlignment="1">
      <alignment horizontal="center" vertical="top" wrapText="1"/>
    </xf>
    <xf numFmtId="2" fontId="2" fillId="0" borderId="14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171" fontId="2" fillId="0" borderId="15" xfId="0" applyNumberFormat="1" applyFont="1" applyFill="1" applyBorder="1" applyAlignment="1">
      <alignment horizontal="center" vertical="top" wrapText="1"/>
    </xf>
    <xf numFmtId="1" fontId="2" fillId="0" borderId="15" xfId="0" applyNumberFormat="1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171" fontId="6" fillId="0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8" fillId="24" borderId="10" xfId="0" applyFont="1" applyFill="1" applyBorder="1" applyAlignment="1">
      <alignment horizontal="center"/>
    </xf>
    <xf numFmtId="0" fontId="8" fillId="24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168" fontId="6" fillId="0" borderId="10" xfId="0" applyNumberFormat="1" applyFont="1" applyFill="1" applyBorder="1" applyAlignment="1">
      <alignment horizontal="center"/>
    </xf>
    <xf numFmtId="169" fontId="6" fillId="0" borderId="10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168" fontId="6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8" fillId="24" borderId="17" xfId="0" applyFont="1" applyFill="1" applyBorder="1" applyAlignment="1">
      <alignment/>
    </xf>
    <xf numFmtId="0" fontId="8" fillId="24" borderId="10" xfId="0" applyFont="1" applyFill="1" applyBorder="1" applyAlignment="1">
      <alignment/>
    </xf>
    <xf numFmtId="4" fontId="6" fillId="24" borderId="10" xfId="0" applyNumberFormat="1" applyFont="1" applyFill="1" applyBorder="1" applyAlignment="1">
      <alignment horizontal="center"/>
    </xf>
    <xf numFmtId="4" fontId="6" fillId="24" borderId="13" xfId="0" applyNumberFormat="1" applyFont="1" applyFill="1" applyBorder="1" applyAlignment="1">
      <alignment horizontal="center"/>
    </xf>
    <xf numFmtId="171" fontId="8" fillId="24" borderId="13" xfId="0" applyNumberFormat="1" applyFont="1" applyFill="1" applyBorder="1" applyAlignment="1">
      <alignment horizontal="center"/>
    </xf>
    <xf numFmtId="2" fontId="6" fillId="24" borderId="13" xfId="0" applyNumberFormat="1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171" fontId="6" fillId="24" borderId="10" xfId="0" applyNumberFormat="1" applyFont="1" applyFill="1" applyBorder="1" applyAlignment="1">
      <alignment horizontal="center"/>
    </xf>
    <xf numFmtId="0" fontId="0" fillId="24" borderId="0" xfId="0" applyFont="1" applyFill="1" applyAlignment="1">
      <alignment horizontal="center"/>
    </xf>
    <xf numFmtId="171" fontId="0" fillId="24" borderId="0" xfId="0" applyNumberFormat="1" applyFont="1" applyFill="1" applyAlignment="1">
      <alignment/>
    </xf>
    <xf numFmtId="1" fontId="6" fillId="24" borderId="10" xfId="0" applyNumberFormat="1" applyFont="1" applyFill="1" applyBorder="1" applyAlignment="1">
      <alignment horizontal="center"/>
    </xf>
    <xf numFmtId="1" fontId="8" fillId="24" borderId="10" xfId="0" applyNumberFormat="1" applyFont="1" applyFill="1" applyBorder="1" applyAlignment="1">
      <alignment horizontal="center"/>
    </xf>
    <xf numFmtId="0" fontId="8" fillId="24" borderId="17" xfId="0" applyFont="1" applyFill="1" applyBorder="1" applyAlignment="1">
      <alignment horizontal="center"/>
    </xf>
    <xf numFmtId="0" fontId="8" fillId="24" borderId="0" xfId="0" applyFont="1" applyFill="1" applyAlignment="1">
      <alignment horizontal="center"/>
    </xf>
    <xf numFmtId="0" fontId="1" fillId="24" borderId="0" xfId="0" applyFont="1" applyFill="1" applyAlignment="1">
      <alignment/>
    </xf>
    <xf numFmtId="0" fontId="8" fillId="0" borderId="10" xfId="0" applyFont="1" applyFill="1" applyBorder="1" applyAlignment="1" applyProtection="1">
      <alignment horizontal="center"/>
      <protection locked="0"/>
    </xf>
    <xf numFmtId="0" fontId="2" fillId="25" borderId="11" xfId="0" applyFont="1" applyFill="1" applyBorder="1" applyAlignment="1">
      <alignment horizontal="center" vertical="top" wrapText="1"/>
    </xf>
    <xf numFmtId="0" fontId="2" fillId="25" borderId="12" xfId="0" applyFont="1" applyFill="1" applyBorder="1" applyAlignment="1">
      <alignment horizontal="center" vertical="top" wrapText="1"/>
    </xf>
    <xf numFmtId="0" fontId="2" fillId="25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>
          <bgColor rgb="FFFF000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37"/>
  <sheetViews>
    <sheetView tabSelected="1" view="pageBreakPreview" zoomScaleSheetLayoutView="10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7" sqref="H7:H15"/>
    </sheetView>
  </sheetViews>
  <sheetFormatPr defaultColWidth="9.00390625" defaultRowHeight="12.75"/>
  <cols>
    <col min="1" max="1" width="22.375" style="3" customWidth="1"/>
    <col min="2" max="2" width="12.75390625" style="3" customWidth="1"/>
    <col min="3" max="3" width="12.625" style="3" customWidth="1"/>
    <col min="4" max="5" width="12.125" style="3" customWidth="1"/>
    <col min="6" max="6" width="11.25390625" style="10" customWidth="1"/>
    <col min="7" max="7" width="11.375" style="4" customWidth="1"/>
    <col min="8" max="8" width="9.75390625" style="9" customWidth="1"/>
    <col min="9" max="9" width="11.875" style="3" customWidth="1"/>
    <col min="10" max="10" width="12.125" style="3" customWidth="1"/>
    <col min="11" max="11" width="10.875" style="10" customWidth="1"/>
    <col min="12" max="12" width="11.625" style="3" customWidth="1"/>
    <col min="13" max="13" width="8.375" style="3" customWidth="1"/>
    <col min="14" max="14" width="12.375" style="3" customWidth="1"/>
    <col min="15" max="15" width="12.75390625" style="3" customWidth="1"/>
    <col min="16" max="16" width="11.375" style="4" customWidth="1"/>
    <col min="17" max="17" width="12.625" style="4" customWidth="1"/>
    <col min="18" max="18" width="9.625" style="9" customWidth="1"/>
    <col min="19" max="19" width="11.75390625" style="9" customWidth="1"/>
    <col min="20" max="20" width="9.625" style="9" customWidth="1"/>
    <col min="21" max="21" width="11.125" style="9" customWidth="1"/>
    <col min="22" max="22" width="10.375" style="9" customWidth="1"/>
    <col min="23" max="23" width="17.875" style="9" customWidth="1"/>
    <col min="24" max="24" width="9.375" style="9" customWidth="1"/>
    <col min="25" max="25" width="24.625" style="9" customWidth="1"/>
    <col min="26" max="26" width="8.25390625" style="9" customWidth="1"/>
    <col min="27" max="27" width="10.875" style="3" customWidth="1"/>
    <col min="28" max="28" width="11.25390625" style="9" customWidth="1"/>
    <col min="29" max="29" width="8.875" style="10" customWidth="1"/>
    <col min="30" max="30" width="9.875" style="2" customWidth="1"/>
    <col min="31" max="32" width="8.875" style="2" customWidth="1"/>
    <col min="33" max="33" width="12.125" style="2" customWidth="1"/>
    <col min="34" max="34" width="10.625" style="2" customWidth="1"/>
    <col min="35" max="35" width="11.375" style="3" customWidth="1"/>
    <col min="36" max="36" width="8.25390625" style="3" customWidth="1"/>
    <col min="37" max="37" width="11.25390625" style="3" customWidth="1"/>
    <col min="38" max="38" width="8.875" style="3" customWidth="1"/>
    <col min="39" max="39" width="9.375" style="3" customWidth="1"/>
    <col min="40" max="16384" width="9.125" style="3" customWidth="1"/>
  </cols>
  <sheetData>
    <row r="1" ht="12.75">
      <c r="C1" s="3" t="s">
        <v>61</v>
      </c>
    </row>
    <row r="2" spans="1:29" s="2" customFormat="1" ht="34.5" customHeight="1">
      <c r="A2" s="13" t="s">
        <v>59</v>
      </c>
      <c r="F2" s="7"/>
      <c r="G2" s="5"/>
      <c r="H2" s="6"/>
      <c r="K2" s="7"/>
      <c r="P2" s="4"/>
      <c r="Q2" s="4"/>
      <c r="R2" s="6"/>
      <c r="S2" s="6"/>
      <c r="T2" s="6"/>
      <c r="U2" s="6"/>
      <c r="V2" s="6"/>
      <c r="W2" s="6"/>
      <c r="X2" s="6"/>
      <c r="Y2" s="6"/>
      <c r="Z2" s="6"/>
      <c r="AB2" s="6"/>
      <c r="AC2" s="7"/>
    </row>
    <row r="3" spans="1:29" s="2" customFormat="1" ht="25.5" customHeight="1">
      <c r="A3" s="13"/>
      <c r="F3" s="7"/>
      <c r="G3" s="5"/>
      <c r="H3" s="6"/>
      <c r="I3" s="13" t="s">
        <v>62</v>
      </c>
      <c r="K3" s="7"/>
      <c r="P3" s="4"/>
      <c r="Q3" s="4"/>
      <c r="R3" s="6"/>
      <c r="S3" s="6"/>
      <c r="T3" s="6"/>
      <c r="U3" s="6"/>
      <c r="V3" s="6"/>
      <c r="W3" s="6"/>
      <c r="X3" s="6"/>
      <c r="Y3" s="6"/>
      <c r="Z3" s="6"/>
      <c r="AB3" s="6"/>
      <c r="AC3" s="7"/>
    </row>
    <row r="4" spans="1:29" s="2" customFormat="1" ht="14.25" customHeight="1">
      <c r="A4" s="13"/>
      <c r="F4" s="7"/>
      <c r="G4" s="5"/>
      <c r="H4" s="6"/>
      <c r="K4" s="7"/>
      <c r="P4" s="4"/>
      <c r="Q4" s="4"/>
      <c r="R4" s="6"/>
      <c r="S4" s="6"/>
      <c r="T4" s="6"/>
      <c r="U4" s="6"/>
      <c r="V4" s="6"/>
      <c r="W4" s="6"/>
      <c r="X4" s="6"/>
      <c r="Y4" s="6"/>
      <c r="Z4" s="6"/>
      <c r="AB4" s="6"/>
      <c r="AC4" s="7"/>
    </row>
    <row r="5" spans="1:40" s="8" customFormat="1" ht="213.75" customHeight="1">
      <c r="A5" s="63" t="s">
        <v>0</v>
      </c>
      <c r="B5" s="60" t="s">
        <v>45</v>
      </c>
      <c r="C5" s="61"/>
      <c r="D5" s="61"/>
      <c r="E5" s="61"/>
      <c r="F5" s="61"/>
      <c r="G5" s="61"/>
      <c r="H5" s="62"/>
      <c r="I5" s="60" t="s">
        <v>46</v>
      </c>
      <c r="J5" s="61"/>
      <c r="K5" s="61"/>
      <c r="L5" s="61"/>
      <c r="M5" s="62"/>
      <c r="N5" s="60" t="s">
        <v>47</v>
      </c>
      <c r="O5" s="61"/>
      <c r="P5" s="61"/>
      <c r="Q5" s="61"/>
      <c r="R5" s="62"/>
      <c r="S5" s="60" t="s">
        <v>48</v>
      </c>
      <c r="T5" s="62"/>
      <c r="U5" s="17" t="s">
        <v>24</v>
      </c>
      <c r="V5" s="18"/>
      <c r="W5" s="60" t="s">
        <v>49</v>
      </c>
      <c r="X5" s="62"/>
      <c r="Y5" s="19" t="s">
        <v>19</v>
      </c>
      <c r="Z5" s="20"/>
      <c r="AA5" s="60" t="s">
        <v>12</v>
      </c>
      <c r="AB5" s="61"/>
      <c r="AC5" s="61"/>
      <c r="AD5" s="62"/>
      <c r="AE5" s="14" t="s">
        <v>13</v>
      </c>
      <c r="AF5" s="15"/>
      <c r="AG5" s="14" t="s">
        <v>23</v>
      </c>
      <c r="AH5" s="16"/>
      <c r="AI5" s="14" t="s">
        <v>25</v>
      </c>
      <c r="AJ5" s="15"/>
      <c r="AK5" s="14" t="s">
        <v>26</v>
      </c>
      <c r="AL5" s="16"/>
      <c r="AM5" s="15" t="s">
        <v>27</v>
      </c>
      <c r="AN5" s="39" t="s">
        <v>44</v>
      </c>
    </row>
    <row r="6" spans="1:40" s="8" customFormat="1" ht="318" customHeight="1">
      <c r="A6" s="64"/>
      <c r="B6" s="22" t="s">
        <v>28</v>
      </c>
      <c r="C6" s="22" t="s">
        <v>29</v>
      </c>
      <c r="D6" s="22" t="s">
        <v>30</v>
      </c>
      <c r="E6" s="22" t="s">
        <v>51</v>
      </c>
      <c r="F6" s="23" t="s">
        <v>1</v>
      </c>
      <c r="G6" s="24" t="s">
        <v>3</v>
      </c>
      <c r="H6" s="22" t="s">
        <v>2</v>
      </c>
      <c r="I6" s="25" t="s">
        <v>31</v>
      </c>
      <c r="J6" s="25" t="s">
        <v>32</v>
      </c>
      <c r="K6" s="23" t="s">
        <v>1</v>
      </c>
      <c r="L6" s="22" t="s">
        <v>3</v>
      </c>
      <c r="M6" s="26" t="s">
        <v>5</v>
      </c>
      <c r="N6" s="25" t="s">
        <v>10</v>
      </c>
      <c r="O6" s="25" t="s">
        <v>11</v>
      </c>
      <c r="P6" s="25" t="s">
        <v>1</v>
      </c>
      <c r="Q6" s="22" t="s">
        <v>3</v>
      </c>
      <c r="R6" s="26" t="s">
        <v>16</v>
      </c>
      <c r="S6" s="25" t="s">
        <v>33</v>
      </c>
      <c r="T6" s="25" t="s">
        <v>18</v>
      </c>
      <c r="U6" s="25" t="s">
        <v>34</v>
      </c>
      <c r="V6" s="25" t="s">
        <v>18</v>
      </c>
      <c r="W6" s="27" t="s">
        <v>35</v>
      </c>
      <c r="X6" s="25" t="s">
        <v>6</v>
      </c>
      <c r="Y6" s="27" t="s">
        <v>36</v>
      </c>
      <c r="Z6" s="25" t="s">
        <v>6</v>
      </c>
      <c r="AA6" s="25" t="s">
        <v>50</v>
      </c>
      <c r="AB6" s="25" t="s">
        <v>37</v>
      </c>
      <c r="AC6" s="26" t="s">
        <v>1</v>
      </c>
      <c r="AD6" s="25" t="s">
        <v>20</v>
      </c>
      <c r="AE6" s="40" t="s">
        <v>14</v>
      </c>
      <c r="AF6" s="40" t="s">
        <v>15</v>
      </c>
      <c r="AG6" s="40" t="s">
        <v>21</v>
      </c>
      <c r="AH6" s="25" t="s">
        <v>17</v>
      </c>
      <c r="AI6" s="27" t="s">
        <v>22</v>
      </c>
      <c r="AJ6" s="25" t="s">
        <v>39</v>
      </c>
      <c r="AK6" s="27" t="s">
        <v>38</v>
      </c>
      <c r="AL6" s="25" t="s">
        <v>39</v>
      </c>
      <c r="AM6" s="28"/>
      <c r="AN6" s="21"/>
    </row>
    <row r="7" spans="1:40" ht="15">
      <c r="A7" s="1" t="s">
        <v>7</v>
      </c>
      <c r="B7" s="46"/>
      <c r="C7" s="46">
        <v>73549.6</v>
      </c>
      <c r="D7" s="46">
        <v>27534.8</v>
      </c>
      <c r="E7" s="47"/>
      <c r="F7" s="48"/>
      <c r="G7" s="29" t="s">
        <v>41</v>
      </c>
      <c r="H7" s="59">
        <f>IF(F7&lt;=0.1,1,0)</f>
        <v>1</v>
      </c>
      <c r="I7" s="50">
        <v>6744.3</v>
      </c>
      <c r="J7" s="50">
        <v>7510</v>
      </c>
      <c r="K7" s="51">
        <f aca="true" t="shared" si="0" ref="K7:K15">I7/J7</f>
        <v>0.8980426098535287</v>
      </c>
      <c r="L7" s="33" t="s">
        <v>4</v>
      </c>
      <c r="M7" s="33">
        <f aca="true" t="shared" si="1" ref="M7:M15">IF(K7&lt;=1,1,0)</f>
        <v>1</v>
      </c>
      <c r="N7" s="30">
        <v>46014.8</v>
      </c>
      <c r="O7" s="41">
        <v>47082.8</v>
      </c>
      <c r="P7" s="32">
        <f>N7/O7</f>
        <v>0.9773165572140994</v>
      </c>
      <c r="Q7" s="38" t="s">
        <v>42</v>
      </c>
      <c r="R7" s="33">
        <f>IF(AND(P7&gt;=0.9,P7&lt;=1.1),0,IF(OR(AND(P7&gt;=0.85,P7&lt;0.9),AND(P7&gt;1.1,P7&lt;=1.6)),-1,0))</f>
        <v>0</v>
      </c>
      <c r="S7" s="50">
        <v>0</v>
      </c>
      <c r="T7" s="33">
        <v>0</v>
      </c>
      <c r="U7" s="50">
        <v>0</v>
      </c>
      <c r="V7" s="33">
        <v>0</v>
      </c>
      <c r="W7" s="54">
        <v>0</v>
      </c>
      <c r="X7" s="33">
        <v>0</v>
      </c>
      <c r="Y7" s="55">
        <v>0</v>
      </c>
      <c r="Z7" s="33">
        <v>0</v>
      </c>
      <c r="AA7" s="37">
        <v>876.3</v>
      </c>
      <c r="AB7" s="37">
        <v>631</v>
      </c>
      <c r="AC7" s="31">
        <f aca="true" t="shared" si="2" ref="AC7:AC15">AA7/AB7</f>
        <v>1.3887480190174326</v>
      </c>
      <c r="AD7" s="33">
        <v>-1</v>
      </c>
      <c r="AE7" s="44" t="s">
        <v>43</v>
      </c>
      <c r="AF7" s="56">
        <v>1</v>
      </c>
      <c r="AG7" s="57">
        <v>0</v>
      </c>
      <c r="AH7" s="33">
        <v>0</v>
      </c>
      <c r="AI7" s="33" t="s">
        <v>43</v>
      </c>
      <c r="AJ7" s="33">
        <v>0.5</v>
      </c>
      <c r="AK7" s="33" t="s">
        <v>43</v>
      </c>
      <c r="AL7" s="33">
        <v>0.5</v>
      </c>
      <c r="AM7" s="34">
        <f>H7+M7+R7+T7+V7+X7+Z7+AD7+AF7+AH7+AJ7+AL7</f>
        <v>3</v>
      </c>
      <c r="AN7" s="35">
        <v>2</v>
      </c>
    </row>
    <row r="8" spans="1:40" ht="15">
      <c r="A8" s="1" t="s">
        <v>8</v>
      </c>
      <c r="B8" s="46"/>
      <c r="C8" s="46">
        <v>10769.2</v>
      </c>
      <c r="D8" s="46">
        <v>1807.2</v>
      </c>
      <c r="E8" s="47"/>
      <c r="F8" s="48"/>
      <c r="G8" s="29" t="s">
        <v>40</v>
      </c>
      <c r="H8" s="59">
        <f>IF(F8&lt;=0.1,1,0)</f>
        <v>1</v>
      </c>
      <c r="I8" s="50">
        <v>2636.6</v>
      </c>
      <c r="J8" s="50">
        <v>2871</v>
      </c>
      <c r="K8" s="51">
        <f t="shared" si="0"/>
        <v>0.9183559735283873</v>
      </c>
      <c r="L8" s="33" t="s">
        <v>4</v>
      </c>
      <c r="M8" s="33">
        <f t="shared" si="1"/>
        <v>1</v>
      </c>
      <c r="N8" s="30">
        <v>8962</v>
      </c>
      <c r="O8" s="41">
        <v>7310.5</v>
      </c>
      <c r="P8" s="32">
        <f aca="true" t="shared" si="3" ref="P8:P15">N8/O8</f>
        <v>1.2259079406333355</v>
      </c>
      <c r="Q8" s="38" t="s">
        <v>42</v>
      </c>
      <c r="R8" s="33">
        <f aca="true" t="shared" si="4" ref="R8:R14">IF(AND(P8&gt;=0.9,P8&lt;=1.1),0,IF(OR(AND(P8&gt;=0.85,P8&lt;0.9),AND(P8&gt;1.1,P8&lt;=1.6)),-1,0))</f>
        <v>-1</v>
      </c>
      <c r="S8" s="50">
        <v>0</v>
      </c>
      <c r="T8" s="33">
        <v>0</v>
      </c>
      <c r="U8" s="50">
        <v>0</v>
      </c>
      <c r="V8" s="33">
        <v>0</v>
      </c>
      <c r="W8" s="54">
        <v>0</v>
      </c>
      <c r="X8" s="33">
        <v>0</v>
      </c>
      <c r="Y8" s="55">
        <v>1</v>
      </c>
      <c r="Z8" s="33">
        <v>-1</v>
      </c>
      <c r="AA8" s="37">
        <v>286.5</v>
      </c>
      <c r="AB8" s="30">
        <v>1054.3</v>
      </c>
      <c r="AC8" s="31">
        <f t="shared" si="2"/>
        <v>0.27174428530778716</v>
      </c>
      <c r="AD8" s="33">
        <v>1</v>
      </c>
      <c r="AE8" s="45" t="s">
        <v>43</v>
      </c>
      <c r="AF8" s="33">
        <v>1</v>
      </c>
      <c r="AG8" s="34">
        <v>0</v>
      </c>
      <c r="AH8" s="33">
        <v>0</v>
      </c>
      <c r="AI8" s="33" t="s">
        <v>43</v>
      </c>
      <c r="AJ8" s="33">
        <v>0.5</v>
      </c>
      <c r="AK8" s="33" t="s">
        <v>43</v>
      </c>
      <c r="AL8" s="33">
        <v>0.5</v>
      </c>
      <c r="AM8" s="34">
        <f aca="true" t="shared" si="5" ref="AM8:AM15">H8+M8+R8+T8+V8+X8+Z8+AD8+AF8+AH8+AJ8+AL8</f>
        <v>3</v>
      </c>
      <c r="AN8" s="35">
        <v>2</v>
      </c>
    </row>
    <row r="9" spans="1:40" ht="15" customHeight="1">
      <c r="A9" s="1" t="s">
        <v>9</v>
      </c>
      <c r="B9" s="46">
        <v>426</v>
      </c>
      <c r="C9" s="46">
        <v>47485.7</v>
      </c>
      <c r="D9" s="46">
        <v>41299</v>
      </c>
      <c r="E9" s="47">
        <v>426</v>
      </c>
      <c r="F9" s="48">
        <f aca="true" t="shared" si="6" ref="F9:F15">(B9-E9)/(C9-D9)</f>
        <v>0</v>
      </c>
      <c r="G9" s="29" t="s">
        <v>40</v>
      </c>
      <c r="H9" s="59">
        <f>IF(F9&lt;=0.1,1,0)</f>
        <v>1</v>
      </c>
      <c r="I9" s="50">
        <v>2552.2</v>
      </c>
      <c r="J9" s="50">
        <v>2629</v>
      </c>
      <c r="K9" s="51">
        <f t="shared" si="0"/>
        <v>0.9707873716241916</v>
      </c>
      <c r="L9" s="33" t="s">
        <v>4</v>
      </c>
      <c r="M9" s="33">
        <f t="shared" si="1"/>
        <v>1</v>
      </c>
      <c r="N9" s="36">
        <v>6186.7</v>
      </c>
      <c r="O9" s="42">
        <v>4033</v>
      </c>
      <c r="P9" s="32">
        <f t="shared" si="3"/>
        <v>1.5340193404413587</v>
      </c>
      <c r="Q9" s="38" t="s">
        <v>42</v>
      </c>
      <c r="R9" s="33">
        <f t="shared" si="4"/>
        <v>-1</v>
      </c>
      <c r="S9" s="50">
        <v>0</v>
      </c>
      <c r="T9" s="33">
        <v>0</v>
      </c>
      <c r="U9" s="50">
        <v>0</v>
      </c>
      <c r="V9" s="33">
        <v>0</v>
      </c>
      <c r="W9" s="54">
        <v>0</v>
      </c>
      <c r="X9" s="33">
        <v>0</v>
      </c>
      <c r="Y9" s="55">
        <v>1</v>
      </c>
      <c r="Z9" s="33">
        <v>-1</v>
      </c>
      <c r="AA9" s="37">
        <v>698</v>
      </c>
      <c r="AB9" s="30">
        <v>1081.7</v>
      </c>
      <c r="AC9" s="31">
        <f t="shared" si="2"/>
        <v>0.645280576869742</v>
      </c>
      <c r="AD9" s="33">
        <v>1</v>
      </c>
      <c r="AE9" s="45" t="s">
        <v>43</v>
      </c>
      <c r="AF9" s="33">
        <v>1</v>
      </c>
      <c r="AG9" s="34">
        <v>0</v>
      </c>
      <c r="AH9" s="33">
        <v>0</v>
      </c>
      <c r="AI9" s="33" t="s">
        <v>43</v>
      </c>
      <c r="AJ9" s="33">
        <v>0.5</v>
      </c>
      <c r="AK9" s="33" t="s">
        <v>60</v>
      </c>
      <c r="AL9" s="33">
        <v>0.5</v>
      </c>
      <c r="AM9" s="34">
        <f t="shared" si="5"/>
        <v>3</v>
      </c>
      <c r="AN9" s="35">
        <v>2</v>
      </c>
    </row>
    <row r="10" spans="1:40" s="2" customFormat="1" ht="15">
      <c r="A10" s="1" t="s">
        <v>52</v>
      </c>
      <c r="B10" s="46"/>
      <c r="C10" s="49">
        <v>2053.8</v>
      </c>
      <c r="D10" s="46">
        <v>1716.4</v>
      </c>
      <c r="E10" s="47"/>
      <c r="F10" s="48"/>
      <c r="G10" s="29" t="s">
        <v>40</v>
      </c>
      <c r="H10" s="59">
        <f aca="true" t="shared" si="7" ref="H10:H15">IF(F10&lt;=0.1,1,0)</f>
        <v>1</v>
      </c>
      <c r="I10" s="50">
        <v>1437.1</v>
      </c>
      <c r="J10" s="50">
        <v>1565</v>
      </c>
      <c r="K10" s="51">
        <f t="shared" si="0"/>
        <v>0.9182747603833865</v>
      </c>
      <c r="L10" s="33" t="s">
        <v>4</v>
      </c>
      <c r="M10" s="33">
        <f t="shared" si="1"/>
        <v>1</v>
      </c>
      <c r="N10" s="36">
        <v>337.4</v>
      </c>
      <c r="O10" s="42">
        <v>335.6</v>
      </c>
      <c r="P10" s="32">
        <f t="shared" si="3"/>
        <v>1.005363528009535</v>
      </c>
      <c r="Q10" s="38" t="s">
        <v>42</v>
      </c>
      <c r="R10" s="33">
        <f t="shared" si="4"/>
        <v>0</v>
      </c>
      <c r="S10" s="50">
        <v>0</v>
      </c>
      <c r="T10" s="33">
        <v>0</v>
      </c>
      <c r="U10" s="50">
        <v>0</v>
      </c>
      <c r="V10" s="33">
        <v>0</v>
      </c>
      <c r="W10" s="54">
        <v>0</v>
      </c>
      <c r="X10" s="33">
        <v>0</v>
      </c>
      <c r="Y10" s="55">
        <v>0</v>
      </c>
      <c r="Z10" s="33">
        <v>0</v>
      </c>
      <c r="AA10" s="37">
        <v>11.8</v>
      </c>
      <c r="AB10" s="37">
        <v>8.3</v>
      </c>
      <c r="AC10" s="31">
        <f t="shared" si="2"/>
        <v>1.4216867469879517</v>
      </c>
      <c r="AD10" s="33">
        <v>-1</v>
      </c>
      <c r="AE10" s="45" t="s">
        <v>43</v>
      </c>
      <c r="AF10" s="33">
        <v>1</v>
      </c>
      <c r="AG10" s="34">
        <v>0</v>
      </c>
      <c r="AH10" s="33">
        <v>0</v>
      </c>
      <c r="AI10" s="33" t="s">
        <v>43</v>
      </c>
      <c r="AJ10" s="33">
        <v>0.5</v>
      </c>
      <c r="AK10" s="33" t="s">
        <v>43</v>
      </c>
      <c r="AL10" s="33">
        <v>0.5</v>
      </c>
      <c r="AM10" s="34">
        <f t="shared" si="5"/>
        <v>3</v>
      </c>
      <c r="AN10" s="35">
        <v>2</v>
      </c>
    </row>
    <row r="11" spans="1:40" ht="15.75" customHeight="1">
      <c r="A11" s="1" t="s">
        <v>53</v>
      </c>
      <c r="B11" s="46"/>
      <c r="C11" s="49">
        <v>2243.4</v>
      </c>
      <c r="D11" s="46">
        <v>1826.5</v>
      </c>
      <c r="E11" s="47"/>
      <c r="F11" s="48"/>
      <c r="G11" s="29" t="s">
        <v>40</v>
      </c>
      <c r="H11" s="59">
        <f t="shared" si="7"/>
        <v>1</v>
      </c>
      <c r="I11" s="50">
        <v>1423.4</v>
      </c>
      <c r="J11" s="50">
        <v>1672</v>
      </c>
      <c r="K11" s="51">
        <f t="shared" si="0"/>
        <v>0.8513157894736842</v>
      </c>
      <c r="L11" s="33" t="s">
        <v>4</v>
      </c>
      <c r="M11" s="33">
        <f t="shared" si="1"/>
        <v>1</v>
      </c>
      <c r="N11" s="36">
        <v>416.9</v>
      </c>
      <c r="O11" s="42">
        <v>154.6</v>
      </c>
      <c r="P11" s="32">
        <f t="shared" si="3"/>
        <v>2.6966364812419146</v>
      </c>
      <c r="Q11" s="38" t="s">
        <v>42</v>
      </c>
      <c r="R11" s="33">
        <v>-1</v>
      </c>
      <c r="S11" s="50">
        <v>0</v>
      </c>
      <c r="T11" s="33">
        <v>0</v>
      </c>
      <c r="U11" s="50">
        <v>0</v>
      </c>
      <c r="V11" s="33">
        <v>0</v>
      </c>
      <c r="W11" s="54">
        <v>0</v>
      </c>
      <c r="X11" s="33">
        <v>0</v>
      </c>
      <c r="Y11" s="55">
        <v>0</v>
      </c>
      <c r="Z11" s="33">
        <v>0</v>
      </c>
      <c r="AA11" s="37">
        <v>2</v>
      </c>
      <c r="AB11" s="37">
        <v>3</v>
      </c>
      <c r="AC11" s="31">
        <f t="shared" si="2"/>
        <v>0.6666666666666666</v>
      </c>
      <c r="AD11" s="33">
        <v>1</v>
      </c>
      <c r="AE11" s="45" t="s">
        <v>43</v>
      </c>
      <c r="AF11" s="33">
        <v>1</v>
      </c>
      <c r="AG11" s="57">
        <v>0</v>
      </c>
      <c r="AH11" s="33">
        <v>0</v>
      </c>
      <c r="AI11" s="33" t="s">
        <v>43</v>
      </c>
      <c r="AJ11" s="33">
        <v>0.5</v>
      </c>
      <c r="AK11" s="33" t="s">
        <v>43</v>
      </c>
      <c r="AL11" s="33">
        <v>0.5</v>
      </c>
      <c r="AM11" s="34">
        <f t="shared" si="5"/>
        <v>4</v>
      </c>
      <c r="AN11" s="35">
        <v>1</v>
      </c>
    </row>
    <row r="12" spans="1:40" ht="15">
      <c r="A12" s="1" t="s">
        <v>54</v>
      </c>
      <c r="B12" s="46">
        <v>166.8</v>
      </c>
      <c r="C12" s="49">
        <v>3761.7</v>
      </c>
      <c r="D12" s="46">
        <v>3118.2</v>
      </c>
      <c r="E12" s="47">
        <v>166.8</v>
      </c>
      <c r="F12" s="48">
        <f t="shared" si="6"/>
        <v>0</v>
      </c>
      <c r="G12" s="29" t="s">
        <v>40</v>
      </c>
      <c r="H12" s="59">
        <f t="shared" si="7"/>
        <v>1</v>
      </c>
      <c r="I12" s="50">
        <v>1340</v>
      </c>
      <c r="J12" s="50">
        <v>1566</v>
      </c>
      <c r="K12" s="51">
        <f t="shared" si="0"/>
        <v>0.855683269476373</v>
      </c>
      <c r="L12" s="33" t="s">
        <v>4</v>
      </c>
      <c r="M12" s="33">
        <f t="shared" si="1"/>
        <v>1</v>
      </c>
      <c r="N12" s="36">
        <v>643.5</v>
      </c>
      <c r="O12" s="42">
        <v>616.8</v>
      </c>
      <c r="P12" s="32">
        <f t="shared" si="3"/>
        <v>1.0432879377431907</v>
      </c>
      <c r="Q12" s="38" t="s">
        <v>42</v>
      </c>
      <c r="R12" s="33">
        <f t="shared" si="4"/>
        <v>0</v>
      </c>
      <c r="S12" s="50">
        <v>0</v>
      </c>
      <c r="T12" s="33">
        <v>0</v>
      </c>
      <c r="U12" s="50">
        <v>0</v>
      </c>
      <c r="V12" s="33">
        <v>0</v>
      </c>
      <c r="W12" s="54">
        <v>0</v>
      </c>
      <c r="X12" s="33">
        <v>0</v>
      </c>
      <c r="Y12" s="55">
        <v>0</v>
      </c>
      <c r="Z12" s="33">
        <v>0</v>
      </c>
      <c r="AA12" s="37">
        <v>12.1</v>
      </c>
      <c r="AB12" s="37">
        <v>12</v>
      </c>
      <c r="AC12" s="31">
        <f t="shared" si="2"/>
        <v>1.0083333333333333</v>
      </c>
      <c r="AD12" s="33">
        <v>-1</v>
      </c>
      <c r="AE12" s="45" t="s">
        <v>43</v>
      </c>
      <c r="AF12" s="33">
        <v>1</v>
      </c>
      <c r="AG12" s="34">
        <v>0</v>
      </c>
      <c r="AH12" s="33">
        <v>0</v>
      </c>
      <c r="AI12" s="33" t="s">
        <v>43</v>
      </c>
      <c r="AJ12" s="33">
        <v>0.5</v>
      </c>
      <c r="AK12" s="33" t="s">
        <v>43</v>
      </c>
      <c r="AL12" s="33">
        <v>0.5</v>
      </c>
      <c r="AM12" s="34">
        <f t="shared" si="5"/>
        <v>3</v>
      </c>
      <c r="AN12" s="35">
        <v>2</v>
      </c>
    </row>
    <row r="13" spans="1:40" ht="15">
      <c r="A13" s="1" t="s">
        <v>55</v>
      </c>
      <c r="B13" s="46"/>
      <c r="C13" s="49">
        <v>1766</v>
      </c>
      <c r="D13" s="46">
        <v>1185.5</v>
      </c>
      <c r="E13" s="47"/>
      <c r="F13" s="48"/>
      <c r="G13" s="29" t="s">
        <v>40</v>
      </c>
      <c r="H13" s="59">
        <f t="shared" si="7"/>
        <v>1</v>
      </c>
      <c r="I13" s="50">
        <v>1234</v>
      </c>
      <c r="J13" s="50">
        <v>1497</v>
      </c>
      <c r="K13" s="51">
        <f t="shared" si="0"/>
        <v>0.824315297261189</v>
      </c>
      <c r="L13" s="33" t="s">
        <v>4</v>
      </c>
      <c r="M13" s="33">
        <f t="shared" si="1"/>
        <v>1</v>
      </c>
      <c r="N13" s="36">
        <v>580.6</v>
      </c>
      <c r="O13" s="42">
        <v>771.7</v>
      </c>
      <c r="P13" s="32">
        <f t="shared" si="3"/>
        <v>0.7523649086432551</v>
      </c>
      <c r="Q13" s="38" t="s">
        <v>42</v>
      </c>
      <c r="R13" s="33">
        <v>-1</v>
      </c>
      <c r="S13" s="50">
        <v>0</v>
      </c>
      <c r="T13" s="33">
        <v>0</v>
      </c>
      <c r="U13" s="50">
        <v>0</v>
      </c>
      <c r="V13" s="33">
        <v>0</v>
      </c>
      <c r="W13" s="54">
        <v>0</v>
      </c>
      <c r="X13" s="33">
        <v>0</v>
      </c>
      <c r="Y13" s="55">
        <v>0</v>
      </c>
      <c r="Z13" s="33">
        <v>0</v>
      </c>
      <c r="AA13" s="37">
        <v>104.4</v>
      </c>
      <c r="AB13" s="37">
        <v>64.5</v>
      </c>
      <c r="AC13" s="31">
        <f t="shared" si="2"/>
        <v>1.6186046511627907</v>
      </c>
      <c r="AD13" s="33">
        <v>-2</v>
      </c>
      <c r="AE13" s="45" t="s">
        <v>43</v>
      </c>
      <c r="AF13" s="33">
        <v>1</v>
      </c>
      <c r="AG13" s="57">
        <v>0</v>
      </c>
      <c r="AH13" s="33">
        <v>0</v>
      </c>
      <c r="AI13" s="33" t="s">
        <v>43</v>
      </c>
      <c r="AJ13" s="33">
        <v>0.5</v>
      </c>
      <c r="AK13" s="33" t="s">
        <v>43</v>
      </c>
      <c r="AL13" s="33">
        <v>0.5</v>
      </c>
      <c r="AM13" s="34">
        <f t="shared" si="5"/>
        <v>1</v>
      </c>
      <c r="AN13" s="35">
        <v>3</v>
      </c>
    </row>
    <row r="14" spans="1:40" ht="15">
      <c r="A14" s="1" t="s">
        <v>56</v>
      </c>
      <c r="B14" s="46">
        <v>26.9</v>
      </c>
      <c r="C14" s="49">
        <v>3355.5</v>
      </c>
      <c r="D14" s="46">
        <v>2759.1</v>
      </c>
      <c r="E14" s="47">
        <v>26.9</v>
      </c>
      <c r="F14" s="48">
        <f t="shared" si="6"/>
        <v>0</v>
      </c>
      <c r="G14" s="29" t="s">
        <v>41</v>
      </c>
      <c r="H14" s="59">
        <f>IF(F14&lt;=0.1,1,0)</f>
        <v>1</v>
      </c>
      <c r="I14" s="50">
        <v>1233.7</v>
      </c>
      <c r="J14" s="50">
        <v>1421</v>
      </c>
      <c r="K14" s="51">
        <f t="shared" si="0"/>
        <v>0.8681914144968332</v>
      </c>
      <c r="L14" s="33" t="s">
        <v>4</v>
      </c>
      <c r="M14" s="33">
        <f t="shared" si="1"/>
        <v>1</v>
      </c>
      <c r="N14" s="36">
        <v>596.4</v>
      </c>
      <c r="O14" s="42">
        <v>497</v>
      </c>
      <c r="P14" s="32">
        <f t="shared" si="3"/>
        <v>1.2</v>
      </c>
      <c r="Q14" s="38" t="s">
        <v>42</v>
      </c>
      <c r="R14" s="33">
        <f t="shared" si="4"/>
        <v>-1</v>
      </c>
      <c r="S14" s="50">
        <v>0</v>
      </c>
      <c r="T14" s="33">
        <v>0</v>
      </c>
      <c r="U14" s="50">
        <v>0</v>
      </c>
      <c r="V14" s="33">
        <v>0</v>
      </c>
      <c r="W14" s="54">
        <v>0</v>
      </c>
      <c r="X14" s="33">
        <v>0</v>
      </c>
      <c r="Y14" s="55">
        <v>1</v>
      </c>
      <c r="Z14" s="33">
        <v>-1</v>
      </c>
      <c r="AA14" s="37">
        <v>20.3</v>
      </c>
      <c r="AB14" s="30">
        <v>14.2</v>
      </c>
      <c r="AC14" s="31">
        <f t="shared" si="2"/>
        <v>1.4295774647887325</v>
      </c>
      <c r="AD14" s="33">
        <v>-1</v>
      </c>
      <c r="AE14" s="45" t="s">
        <v>43</v>
      </c>
      <c r="AF14" s="33">
        <v>1</v>
      </c>
      <c r="AG14" s="34">
        <v>0</v>
      </c>
      <c r="AH14" s="33">
        <v>0</v>
      </c>
      <c r="AI14" s="33" t="s">
        <v>43</v>
      </c>
      <c r="AJ14" s="33">
        <v>0.5</v>
      </c>
      <c r="AK14" s="33" t="s">
        <v>43</v>
      </c>
      <c r="AL14" s="33">
        <v>0.5</v>
      </c>
      <c r="AM14" s="34">
        <f t="shared" si="5"/>
        <v>1</v>
      </c>
      <c r="AN14" s="35">
        <v>3</v>
      </c>
    </row>
    <row r="15" spans="1:40" ht="15">
      <c r="A15" s="1" t="s">
        <v>57</v>
      </c>
      <c r="B15" s="46">
        <v>12.7</v>
      </c>
      <c r="C15" s="49">
        <v>1757.3</v>
      </c>
      <c r="D15" s="46">
        <v>1640.3</v>
      </c>
      <c r="E15" s="47">
        <v>12.7</v>
      </c>
      <c r="F15" s="48">
        <f t="shared" si="6"/>
        <v>0</v>
      </c>
      <c r="G15" s="29" t="s">
        <v>40</v>
      </c>
      <c r="H15" s="59">
        <f t="shared" si="7"/>
        <v>1</v>
      </c>
      <c r="I15" s="50">
        <v>1014</v>
      </c>
      <c r="J15" s="50">
        <v>1141</v>
      </c>
      <c r="K15" s="51">
        <f t="shared" si="0"/>
        <v>0.8886941279579317</v>
      </c>
      <c r="L15" s="33" t="s">
        <v>4</v>
      </c>
      <c r="M15" s="33">
        <f t="shared" si="1"/>
        <v>1</v>
      </c>
      <c r="N15" s="36">
        <v>117</v>
      </c>
      <c r="O15" s="42">
        <v>145.1</v>
      </c>
      <c r="P15" s="32">
        <f t="shared" si="3"/>
        <v>0.8063404548587182</v>
      </c>
      <c r="Q15" s="38" t="s">
        <v>42</v>
      </c>
      <c r="R15" s="33">
        <v>-1</v>
      </c>
      <c r="S15" s="50">
        <v>0</v>
      </c>
      <c r="T15" s="33">
        <v>0</v>
      </c>
      <c r="U15" s="50">
        <v>0</v>
      </c>
      <c r="V15" s="33">
        <v>0</v>
      </c>
      <c r="W15" s="54">
        <v>0</v>
      </c>
      <c r="X15" s="33">
        <v>0</v>
      </c>
      <c r="Y15" s="55">
        <v>0</v>
      </c>
      <c r="Z15" s="33">
        <v>0</v>
      </c>
      <c r="AA15" s="30">
        <v>1.2</v>
      </c>
      <c r="AB15" s="30">
        <v>1.2</v>
      </c>
      <c r="AC15" s="31">
        <f t="shared" si="2"/>
        <v>1</v>
      </c>
      <c r="AD15" s="33">
        <v>0</v>
      </c>
      <c r="AE15" s="45" t="s">
        <v>43</v>
      </c>
      <c r="AF15" s="33">
        <v>1</v>
      </c>
      <c r="AG15" s="33">
        <v>0</v>
      </c>
      <c r="AH15" s="33">
        <v>0</v>
      </c>
      <c r="AI15" s="33" t="s">
        <v>43</v>
      </c>
      <c r="AJ15" s="33">
        <v>0.5</v>
      </c>
      <c r="AK15" s="33" t="s">
        <v>43</v>
      </c>
      <c r="AL15" s="33">
        <v>0.5</v>
      </c>
      <c r="AM15" s="34">
        <f t="shared" si="5"/>
        <v>3</v>
      </c>
      <c r="AN15" s="35">
        <v>2</v>
      </c>
    </row>
    <row r="16" spans="8:40" ht="12.75">
      <c r="H16" s="52"/>
      <c r="I16" s="11"/>
      <c r="J16" s="11"/>
      <c r="K16" s="53"/>
      <c r="L16" s="11"/>
      <c r="M16" s="11"/>
      <c r="W16" s="43"/>
      <c r="AD16" s="58"/>
      <c r="AE16" s="58"/>
      <c r="AF16" s="58"/>
      <c r="AG16" s="58"/>
      <c r="AH16" s="58"/>
      <c r="AI16" s="11"/>
      <c r="AJ16" s="11"/>
      <c r="AK16" s="11"/>
      <c r="AL16" s="11"/>
      <c r="AN16" s="12"/>
    </row>
    <row r="17" spans="8:13" ht="12.75">
      <c r="H17" s="52"/>
      <c r="I17" s="11"/>
      <c r="J17" s="11"/>
      <c r="K17" s="53"/>
      <c r="L17" s="11"/>
      <c r="M17" s="11"/>
    </row>
    <row r="18" spans="8:35" ht="12.75">
      <c r="H18" s="52"/>
      <c r="I18" s="11"/>
      <c r="J18" s="11"/>
      <c r="K18" s="53"/>
      <c r="L18" s="11"/>
      <c r="M18" s="11"/>
      <c r="AI18" s="3" t="s">
        <v>58</v>
      </c>
    </row>
    <row r="25" spans="11:36" ht="12.75">
      <c r="K25" s="3"/>
      <c r="AI25" s="11"/>
      <c r="AJ25" s="11"/>
    </row>
    <row r="26" spans="35:36" ht="12.75">
      <c r="AI26" s="11"/>
      <c r="AJ26" s="11"/>
    </row>
    <row r="27" spans="35:36" ht="12.75">
      <c r="AI27" s="11"/>
      <c r="AJ27" s="11"/>
    </row>
    <row r="28" spans="35:36" ht="12.75">
      <c r="AI28" s="11"/>
      <c r="AJ28" s="11"/>
    </row>
    <row r="29" spans="35:36" ht="12.75">
      <c r="AI29" s="11"/>
      <c r="AJ29" s="11"/>
    </row>
    <row r="30" spans="35:36" ht="12.75">
      <c r="AI30" s="11"/>
      <c r="AJ30" s="11"/>
    </row>
    <row r="31" spans="35:36" ht="12.75">
      <c r="AI31" s="11"/>
      <c r="AJ31" s="11"/>
    </row>
    <row r="32" spans="35:36" ht="12.75">
      <c r="AI32" s="11"/>
      <c r="AJ32" s="11"/>
    </row>
    <row r="33" spans="35:36" ht="12.75">
      <c r="AI33" s="11"/>
      <c r="AJ33" s="11"/>
    </row>
    <row r="34" spans="35:36" ht="12.75">
      <c r="AI34" s="11"/>
      <c r="AJ34" s="11"/>
    </row>
    <row r="35" spans="35:36" ht="12.75">
      <c r="AI35" s="11"/>
      <c r="AJ35" s="11"/>
    </row>
    <row r="36" spans="35:36" ht="12.75">
      <c r="AI36" s="11"/>
      <c r="AJ36" s="11"/>
    </row>
    <row r="37" spans="35:36" ht="12.75">
      <c r="AI37" s="11"/>
      <c r="AJ37" s="11"/>
    </row>
  </sheetData>
  <sheetProtection/>
  <autoFilter ref="A6:AK15"/>
  <mergeCells count="7">
    <mergeCell ref="AA5:AD5"/>
    <mergeCell ref="A5:A6"/>
    <mergeCell ref="S5:T5"/>
    <mergeCell ref="B5:H5"/>
    <mergeCell ref="W5:X5"/>
    <mergeCell ref="I5:M5"/>
    <mergeCell ref="N5:R5"/>
  </mergeCells>
  <conditionalFormatting sqref="H7:H15">
    <cfRule type="cellIs" priority="35" dxfId="0" operator="equal" stopIfTrue="1">
      <formula>1</formula>
    </cfRule>
  </conditionalFormatting>
  <conditionalFormatting sqref="H7:H15">
    <cfRule type="colorScale" priority="3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M7:M15">
    <cfRule type="colorScale" priority="2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R7:R15">
    <cfRule type="colorScale" priority="27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D7:AD15">
    <cfRule type="colorScale" priority="18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T7:T15">
    <cfRule type="colorScale" priority="16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X7:X15">
    <cfRule type="colorScale" priority="13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Z7:Z15">
    <cfRule type="colorScale" priority="4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AK7:AK15">
    <cfRule type="colorScale" priority="2" dxfId="1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23" right="0.19" top="0.19" bottom="0.16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User</cp:lastModifiedBy>
  <cp:lastPrinted>2014-03-13T14:48:11Z</cp:lastPrinted>
  <dcterms:created xsi:type="dcterms:W3CDTF">2009-01-27T10:52:16Z</dcterms:created>
  <dcterms:modified xsi:type="dcterms:W3CDTF">2014-03-13T14:48:14Z</dcterms:modified>
  <cp:category/>
  <cp:version/>
  <cp:contentType/>
  <cp:contentStatus/>
</cp:coreProperties>
</file>