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70" windowWidth="20115" windowHeight="7575" activeTab="1"/>
  </bookViews>
  <sheets>
    <sheet name="Прил №3" sheetId="1" r:id="rId1"/>
    <sheet name="Прил №4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1" i="2" l="1"/>
  <c r="E98" i="2" l="1"/>
  <c r="L29" i="1" l="1"/>
  <c r="L30" i="1"/>
  <c r="L107" i="2" l="1"/>
  <c r="L104" i="2"/>
  <c r="E37" i="2" l="1"/>
  <c r="E9" i="1" l="1"/>
  <c r="E8" i="1"/>
  <c r="E44" i="2" l="1"/>
  <c r="L47" i="2"/>
  <c r="L101" i="2"/>
  <c r="F98" i="2" l="1"/>
  <c r="G98" i="2"/>
  <c r="H98" i="2"/>
  <c r="I98" i="2"/>
  <c r="J98" i="2"/>
  <c r="K98" i="2"/>
  <c r="L98" i="2"/>
  <c r="L94" i="2"/>
  <c r="L95" i="2"/>
  <c r="F93" i="2"/>
  <c r="G93" i="2"/>
  <c r="H93" i="2"/>
  <c r="I93" i="2"/>
  <c r="J93" i="2"/>
  <c r="K93" i="2"/>
  <c r="E93" i="2"/>
  <c r="L90" i="2"/>
  <c r="L91" i="2"/>
  <c r="L92" i="2"/>
  <c r="F89" i="2"/>
  <c r="G89" i="2"/>
  <c r="H89" i="2"/>
  <c r="H87" i="2" s="1"/>
  <c r="I89" i="2"/>
  <c r="I87" i="2" s="1"/>
  <c r="J89" i="2"/>
  <c r="J87" i="2" s="1"/>
  <c r="K89" i="2"/>
  <c r="E89" i="2"/>
  <c r="L80" i="2"/>
  <c r="L81" i="2"/>
  <c r="F79" i="2"/>
  <c r="F77" i="2" s="1"/>
  <c r="G79" i="2"/>
  <c r="G77" i="2" s="1"/>
  <c r="H79" i="2"/>
  <c r="H77" i="2" s="1"/>
  <c r="I79" i="2"/>
  <c r="I77" i="2" s="1"/>
  <c r="J79" i="2"/>
  <c r="J77" i="2" s="1"/>
  <c r="K79" i="2"/>
  <c r="K77" i="2" s="1"/>
  <c r="E79" i="2"/>
  <c r="E77" i="2" s="1"/>
  <c r="L74" i="2"/>
  <c r="L73" i="2"/>
  <c r="I71" i="2"/>
  <c r="H71" i="2"/>
  <c r="F66" i="2"/>
  <c r="G66" i="2"/>
  <c r="H66" i="2"/>
  <c r="I66" i="2"/>
  <c r="J66" i="2"/>
  <c r="K66" i="2"/>
  <c r="E66" i="2"/>
  <c r="L64" i="2"/>
  <c r="L65" i="2"/>
  <c r="L67" i="2"/>
  <c r="L68" i="2"/>
  <c r="F63" i="2"/>
  <c r="G63" i="2"/>
  <c r="H63" i="2"/>
  <c r="I63" i="2"/>
  <c r="J63" i="2"/>
  <c r="K63" i="2"/>
  <c r="E63" i="2"/>
  <c r="L56" i="2"/>
  <c r="L57" i="2"/>
  <c r="F55" i="2"/>
  <c r="F53" i="2" s="1"/>
  <c r="G55" i="2"/>
  <c r="G53" i="2" s="1"/>
  <c r="H55" i="2"/>
  <c r="H53" i="2" s="1"/>
  <c r="I55" i="2"/>
  <c r="I53" i="2" s="1"/>
  <c r="J55" i="2"/>
  <c r="J53" i="2" s="1"/>
  <c r="K55" i="2"/>
  <c r="K53" i="2" s="1"/>
  <c r="E55" i="2"/>
  <c r="L58" i="2"/>
  <c r="F48" i="2"/>
  <c r="G48" i="2"/>
  <c r="H48" i="2"/>
  <c r="I48" i="2"/>
  <c r="J48" i="2"/>
  <c r="K48" i="2"/>
  <c r="E48" i="2"/>
  <c r="E42" i="2" s="1"/>
  <c r="L45" i="2"/>
  <c r="L46" i="2"/>
  <c r="L49" i="2"/>
  <c r="L50" i="2"/>
  <c r="F44" i="2"/>
  <c r="G44" i="2"/>
  <c r="H44" i="2"/>
  <c r="I44" i="2"/>
  <c r="J44" i="2"/>
  <c r="K44" i="2"/>
  <c r="L38" i="2"/>
  <c r="L39" i="2"/>
  <c r="F37" i="2"/>
  <c r="G37" i="2"/>
  <c r="H37" i="2"/>
  <c r="I37" i="2"/>
  <c r="J37" i="2"/>
  <c r="K37" i="2"/>
  <c r="L34" i="2"/>
  <c r="L35" i="2"/>
  <c r="L36" i="2"/>
  <c r="F33" i="2"/>
  <c r="G33" i="2"/>
  <c r="H33" i="2"/>
  <c r="I33" i="2"/>
  <c r="J33" i="2"/>
  <c r="K33" i="2"/>
  <c r="E33" i="2"/>
  <c r="E31" i="2" s="1"/>
  <c r="L27" i="2"/>
  <c r="F26" i="2"/>
  <c r="F24" i="2" s="1"/>
  <c r="G26" i="2"/>
  <c r="G24" i="2" s="1"/>
  <c r="H26" i="2"/>
  <c r="I26" i="2"/>
  <c r="J26" i="2"/>
  <c r="K26" i="2"/>
  <c r="E26" i="2"/>
  <c r="E24" i="2" s="1"/>
  <c r="L22" i="2"/>
  <c r="L23" i="2"/>
  <c r="F21" i="2"/>
  <c r="G21" i="2"/>
  <c r="H21" i="2"/>
  <c r="I21" i="2"/>
  <c r="J21" i="2"/>
  <c r="K21" i="2"/>
  <c r="E21" i="2"/>
  <c r="F16" i="2"/>
  <c r="G16" i="2"/>
  <c r="H16" i="2"/>
  <c r="I16" i="2"/>
  <c r="J16" i="2"/>
  <c r="K16" i="2"/>
  <c r="E16" i="2"/>
  <c r="L19" i="2"/>
  <c r="L20" i="2"/>
  <c r="L18" i="2"/>
  <c r="L17" i="2"/>
  <c r="L100" i="2"/>
  <c r="K9" i="1"/>
  <c r="J9" i="1"/>
  <c r="I9" i="1"/>
  <c r="H9" i="1"/>
  <c r="G9" i="1"/>
  <c r="F9" i="1"/>
  <c r="I8" i="1"/>
  <c r="H8" i="1"/>
  <c r="G8" i="1"/>
  <c r="J8" i="1"/>
  <c r="L8" i="1" s="1"/>
  <c r="K8" i="1"/>
  <c r="F8" i="1"/>
  <c r="L18" i="1"/>
  <c r="L17" i="1"/>
  <c r="L15" i="1"/>
  <c r="L14" i="1"/>
  <c r="L12" i="1"/>
  <c r="L11" i="1"/>
  <c r="L20" i="1"/>
  <c r="L21" i="1"/>
  <c r="L24" i="1"/>
  <c r="L23" i="1"/>
  <c r="L27" i="1"/>
  <c r="L26" i="1"/>
  <c r="L33" i="1"/>
  <c r="L32" i="1"/>
  <c r="L36" i="1"/>
  <c r="L35" i="1"/>
  <c r="L39" i="1"/>
  <c r="L38" i="1"/>
  <c r="K87" i="2" l="1"/>
  <c r="G87" i="2"/>
  <c r="F11" i="2"/>
  <c r="E14" i="2"/>
  <c r="K14" i="2"/>
  <c r="I14" i="2"/>
  <c r="G11" i="2"/>
  <c r="K11" i="2"/>
  <c r="I11" i="2"/>
  <c r="L71" i="2"/>
  <c r="J61" i="2"/>
  <c r="H61" i="2"/>
  <c r="J11" i="2"/>
  <c r="H11" i="2"/>
  <c r="I31" i="2"/>
  <c r="J24" i="2"/>
  <c r="J10" i="2"/>
  <c r="K24" i="2"/>
  <c r="K10" i="2"/>
  <c r="I24" i="2"/>
  <c r="I10" i="2"/>
  <c r="H24" i="2"/>
  <c r="H10" i="2"/>
  <c r="G14" i="2"/>
  <c r="G10" i="2"/>
  <c r="F87" i="2"/>
  <c r="F61" i="2"/>
  <c r="F10" i="2"/>
  <c r="E87" i="2"/>
  <c r="E61" i="2"/>
  <c r="E53" i="2"/>
  <c r="E10" i="2"/>
  <c r="E11" i="2"/>
  <c r="K42" i="2"/>
  <c r="I42" i="2"/>
  <c r="G42" i="2"/>
  <c r="L93" i="2"/>
  <c r="L89" i="2"/>
  <c r="L79" i="2"/>
  <c r="L77" i="2"/>
  <c r="L16" i="2"/>
  <c r="J14" i="2"/>
  <c r="H14" i="2"/>
  <c r="F14" i="2"/>
  <c r="L55" i="2"/>
  <c r="K61" i="2"/>
  <c r="I61" i="2"/>
  <c r="G61" i="2"/>
  <c r="J42" i="2"/>
  <c r="H42" i="2"/>
  <c r="F42" i="2"/>
  <c r="L21" i="2"/>
  <c r="K31" i="2"/>
  <c r="L66" i="2"/>
  <c r="L63" i="2"/>
  <c r="L48" i="2"/>
  <c r="L44" i="2"/>
  <c r="G31" i="2"/>
  <c r="L37" i="2"/>
  <c r="J31" i="2"/>
  <c r="H31" i="2"/>
  <c r="F31" i="2"/>
  <c r="L33" i="2"/>
  <c r="L26" i="2"/>
  <c r="L9" i="1"/>
  <c r="L24" i="2" l="1"/>
  <c r="L87" i="2"/>
  <c r="E8" i="2"/>
  <c r="L11" i="2"/>
  <c r="I8" i="2"/>
  <c r="L31" i="2"/>
  <c r="K8" i="2"/>
  <c r="G8" i="2"/>
  <c r="L10" i="2"/>
  <c r="L53" i="2"/>
  <c r="L14" i="2"/>
  <c r="L61" i="2"/>
  <c r="L42" i="2"/>
  <c r="F8" i="2"/>
  <c r="J8" i="2"/>
  <c r="H8" i="2"/>
  <c r="L8" i="2" l="1"/>
</calcChain>
</file>

<file path=xl/sharedStrings.xml><?xml version="1.0" encoding="utf-8"?>
<sst xmlns="http://schemas.openxmlformats.org/spreadsheetml/2006/main" count="620" uniqueCount="60">
  <si>
    <t>№ п/п</t>
  </si>
  <si>
    <t>Статус</t>
  </si>
  <si>
    <t>Главный распорядитель бюджетных средств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</si>
  <si>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</si>
  <si>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</si>
  <si>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</si>
  <si>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</si>
  <si>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</si>
  <si>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</si>
  <si>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</si>
  <si>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Итого</t>
  </si>
  <si>
    <t>Расходы (тыс. рублей)</t>
  </si>
  <si>
    <t>Муниципльная программа</t>
  </si>
  <si>
    <t>Наименование муниципальной программы, мероприятия</t>
  </si>
  <si>
    <t>Всего</t>
  </si>
  <si>
    <t>Управление образования</t>
  </si>
  <si>
    <t>соисполнитель</t>
  </si>
  <si>
    <t>Отдельное мероприятие</t>
  </si>
  <si>
    <t>"Развитие системы дошкольного образования"</t>
  </si>
  <si>
    <t>"Организация предоставления общедоступного и бесплатного дошкольного, начального общего, среднего общего образования по основным общеобразовательным программам"</t>
  </si>
  <si>
    <t>"Реализация государственного стандарта общего образования"</t>
  </si>
  <si>
    <t>"Организация предоставления общедоступного и бесплатного основного образования учреждением, реализующим специальную (коррекционную) общеобразовательную программу VIII вида для детей с отклонениями в развитии"</t>
  </si>
  <si>
    <t>"Льготное питание 1-4 классов в сельских школах"</t>
  </si>
  <si>
    <t>Развитие системы дополнительного образования детей, выявление и поддержка одаренных детей"</t>
  </si>
  <si>
    <t>"Осуществление деятельности по опеке и попечительству"</t>
  </si>
  <si>
    <t>"Организация детей в каникулярное время"</t>
  </si>
  <si>
    <t>"Обеспечение создания условий для реализации муниципальной программы"</t>
  </si>
  <si>
    <t>"Повышение безопасности дорожного движения"</t>
  </si>
  <si>
    <t>-</t>
  </si>
  <si>
    <t>Приложение № 3</t>
  </si>
  <si>
    <t>к Муниципальной программе</t>
  </si>
  <si>
    <t>Расходы на реализацию муниципальной программы за счет средств бюджета омутнинского района</t>
  </si>
  <si>
    <t>"Капитальный ремонт МКОУ СОШ №2 г.Омутнинск, МКОУ СОШ №2 с УИОП п.Восточный, МКОУ СОШ №4 п. Песковка, МКОУ СОШ с.Залазна</t>
  </si>
  <si>
    <t>"Развитие образования Омутнинского района Кировской области" на 2014 - 2020 годы</t>
  </si>
  <si>
    <t>Приложение № 4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</si>
  <si>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</si>
  <si>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Оценка расходов (тыс. рублей)</t>
  </si>
  <si>
    <t>Источники финансирования</t>
  </si>
  <si>
    <t>федеральный бюджет</t>
  </si>
  <si>
    <t>областной бюджет</t>
  </si>
  <si>
    <t>местный бюджет</t>
  </si>
  <si>
    <t>государственные внебюджетные фонды Российской Федерации</t>
  </si>
  <si>
    <t>иные бюджетные источники</t>
  </si>
  <si>
    <t>"Субвенция местным бюджетам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организациях"</t>
  </si>
  <si>
    <t>Выплаты специалистам на селе</t>
  </si>
  <si>
    <t>Возмещение расходов, связанных с предоставлением руководителям, пед работникам мер социальной поддержки</t>
  </si>
  <si>
    <t>"Субсидия на выравнивание по налогу на имущество"</t>
  </si>
  <si>
    <t>Расходы на оплату труда</t>
  </si>
  <si>
    <t>прочие расходы</t>
  </si>
  <si>
    <t>"Субсидия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образовательных организациях"</t>
  </si>
  <si>
    <t>"Субсидия на питание 1-4 классов в сельских школах"</t>
  </si>
  <si>
    <t>"Питание по адаптивным программам в коррекционной школе"</t>
  </si>
  <si>
    <t>"Субсидия на повышение заработной платы педагогических работников дополнительного образования"</t>
  </si>
  <si>
    <t>"Субвенция местным бюджетам из областного бюджета по назначению и выплате ежемесечных денежных выплат на детей-сирот, оствшихся без попечения родителей, оставшихся под опекой, в приемной семье, и по начислению и выплате ежемесячного вознаграждения, причитающегося приемным родителям"</t>
  </si>
  <si>
    <t>"Субвенция местным бюджетам из областного бюджета по осуществлению деятельности по опеке и попечительству"</t>
  </si>
  <si>
    <t>"Компенсация платы, взымаемой с родителей"</t>
  </si>
  <si>
    <t>Возврат компенсации по родительской плате</t>
  </si>
  <si>
    <t>иные внебюджетные источники</t>
  </si>
  <si>
    <t>"Организация питания школьников"</t>
  </si>
  <si>
    <t>"Капитальный ремонт МКОУ СОШ №2 г.Омутнинск, МКОУ СОШ №2 с УИОП п.Восточный, МКОУ СОШ №4 п. Песковка, МКОУ СОШ с.Залазна, МДОУ д/с  №12 "Аленушка"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</si>
</sst>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0" fillId="0" borderId="0" xfId="0" applyNumberFormat="1"/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1" xfId="0" quotePrefix="1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J45" sqref="J45"/>
    </sheetView>
  </sheetViews>
  <sheetFormatPr defaultRowHeight="15" x14ac:dyDescent="0.25"/>
  <cols>
    <col min="1" max="1" width="4.5703125" style="1" customWidth="1"/>
    <col min="2" max="2" width="15.42578125" style="1" customWidth="1"/>
    <col min="3" max="3" width="21.42578125" style="1" customWidth="1"/>
    <col min="4" max="4" width="14.28515625" style="1" customWidth="1"/>
    <col min="5" max="5" width="14.42578125" style="1" bestFit="1" customWidth="1"/>
    <col min="6" max="6" width="13.5703125" style="1" customWidth="1"/>
    <col min="7" max="7" width="13.7109375" style="1" customWidth="1"/>
    <col min="8" max="8" width="13.5703125" style="1" customWidth="1"/>
    <col min="9" max="9" width="14.140625" style="1" customWidth="1"/>
    <col min="10" max="11" width="12.42578125" style="1" bestFit="1" customWidth="1"/>
    <col min="12" max="12" width="13.85546875" style="1" customWidth="1"/>
    <col min="13" max="16384" width="9.140625" style="1"/>
  </cols>
  <sheetData>
    <row r="1" spans="1:12" x14ac:dyDescent="0.25">
      <c r="J1" s="1" t="s">
        <v>29</v>
      </c>
    </row>
    <row r="2" spans="1:12" x14ac:dyDescent="0.25">
      <c r="J2" s="1" t="s">
        <v>30</v>
      </c>
    </row>
    <row r="4" spans="1:12" ht="15.75" x14ac:dyDescent="0.25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8.75" customHeight="1" x14ac:dyDescent="0.25"/>
    <row r="6" spans="1:12" x14ac:dyDescent="0.25">
      <c r="A6" s="18" t="s">
        <v>0</v>
      </c>
      <c r="B6" s="20" t="s">
        <v>1</v>
      </c>
      <c r="C6" s="18" t="s">
        <v>13</v>
      </c>
      <c r="D6" s="18" t="s">
        <v>2</v>
      </c>
      <c r="E6" s="17" t="s">
        <v>11</v>
      </c>
      <c r="F6" s="17"/>
      <c r="G6" s="17"/>
      <c r="H6" s="17"/>
      <c r="I6" s="17"/>
      <c r="J6" s="17"/>
      <c r="K6" s="17"/>
      <c r="L6" s="17"/>
    </row>
    <row r="7" spans="1:12" ht="73.5" customHeight="1" x14ac:dyDescent="0.25">
      <c r="A7" s="18"/>
      <c r="B7" s="20"/>
      <c r="C7" s="18"/>
      <c r="D7" s="18"/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3" t="s">
        <v>10</v>
      </c>
    </row>
    <row r="8" spans="1:12" ht="20.25" customHeight="1" x14ac:dyDescent="0.25">
      <c r="A8" s="19"/>
      <c r="B8" s="19" t="s">
        <v>12</v>
      </c>
      <c r="C8" s="19" t="s">
        <v>33</v>
      </c>
      <c r="D8" s="4" t="s">
        <v>14</v>
      </c>
      <c r="E8" s="7">
        <f>E11+E14+E17+E20+E23+E26+E32+E35+E38+E41+E29</f>
        <v>352081.60000000003</v>
      </c>
      <c r="F8" s="7">
        <f>F11+F14+F17+F20+F23+F26+F32+F35+F38</f>
        <v>366847.6</v>
      </c>
      <c r="G8" s="7">
        <f t="shared" ref="G8:K9" si="0">G11+G14+G17+G20+G23+G26+G32+G35+G38</f>
        <v>373418.5</v>
      </c>
      <c r="H8" s="7">
        <f>H11+H14+H17+H20+H23+H26+H32+H35+H38+H29</f>
        <v>383418.5</v>
      </c>
      <c r="I8" s="7">
        <f>I11+I14+I17+I20+I23+I26+I32+I35+I38+I29</f>
        <v>393418.5</v>
      </c>
      <c r="J8" s="7">
        <f t="shared" si="0"/>
        <v>373418.5</v>
      </c>
      <c r="K8" s="7">
        <f t="shared" si="0"/>
        <v>373418.5</v>
      </c>
      <c r="L8" s="7">
        <f>SUM(E8:K8)</f>
        <v>2616021.7000000002</v>
      </c>
    </row>
    <row r="9" spans="1:12" ht="30" x14ac:dyDescent="0.25">
      <c r="A9" s="19"/>
      <c r="B9" s="19"/>
      <c r="C9" s="19"/>
      <c r="D9" s="4" t="s">
        <v>15</v>
      </c>
      <c r="E9" s="8">
        <f>E12+E15+E18+E21+E24+E27+E33+E36+E39+E42+E30</f>
        <v>352081.62300000002</v>
      </c>
      <c r="F9" s="8">
        <f>F12+F15+F18+F21+F24+F27+F33+F36+F39</f>
        <v>366847.6</v>
      </c>
      <c r="G9" s="8">
        <f t="shared" si="0"/>
        <v>373418.5</v>
      </c>
      <c r="H9" s="8">
        <f>H12+H15+H18+H21+H24+H27+H33+H36+H39+H30</f>
        <v>383418.5</v>
      </c>
      <c r="I9" s="8">
        <f>I12+I15+I18+I21+I24+I27+I33+I36+I39+I30</f>
        <v>393418.5</v>
      </c>
      <c r="J9" s="8">
        <f t="shared" si="0"/>
        <v>373418.5</v>
      </c>
      <c r="K9" s="8">
        <f t="shared" si="0"/>
        <v>373418.5</v>
      </c>
      <c r="L9" s="8">
        <f>SUM(E9:K9)</f>
        <v>2616021.7230000002</v>
      </c>
    </row>
    <row r="10" spans="1:12" ht="28.5" customHeight="1" x14ac:dyDescent="0.25">
      <c r="A10" s="19"/>
      <c r="B10" s="19"/>
      <c r="C10" s="19"/>
      <c r="D10" s="4" t="s">
        <v>16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</row>
    <row r="11" spans="1:12" x14ac:dyDescent="0.25">
      <c r="A11" s="21">
        <v>1</v>
      </c>
      <c r="B11" s="19" t="s">
        <v>17</v>
      </c>
      <c r="C11" s="19" t="s">
        <v>18</v>
      </c>
      <c r="D11" s="4" t="s">
        <v>14</v>
      </c>
      <c r="E11" s="8">
        <v>122269.4</v>
      </c>
      <c r="F11" s="8">
        <v>127384.6</v>
      </c>
      <c r="G11" s="8">
        <v>127059.7</v>
      </c>
      <c r="H11" s="8">
        <v>127059.7</v>
      </c>
      <c r="I11" s="8">
        <v>127059.7</v>
      </c>
      <c r="J11" s="8">
        <v>127059.7</v>
      </c>
      <c r="K11" s="8">
        <v>127059.7</v>
      </c>
      <c r="L11" s="7">
        <f>SUM(E11:K11)</f>
        <v>884952.49999999988</v>
      </c>
    </row>
    <row r="12" spans="1:12" ht="30" x14ac:dyDescent="0.25">
      <c r="A12" s="21"/>
      <c r="B12" s="19"/>
      <c r="C12" s="19"/>
      <c r="D12" s="4" t="s">
        <v>15</v>
      </c>
      <c r="E12" s="8">
        <v>122269.423</v>
      </c>
      <c r="F12" s="8">
        <v>127384.6</v>
      </c>
      <c r="G12" s="8">
        <v>127059.7</v>
      </c>
      <c r="H12" s="8">
        <v>127059.7</v>
      </c>
      <c r="I12" s="8">
        <v>127059.7</v>
      </c>
      <c r="J12" s="8">
        <v>127059.7</v>
      </c>
      <c r="K12" s="8">
        <v>127059.7</v>
      </c>
      <c r="L12" s="8">
        <f>SUM(E12:K12)</f>
        <v>884952.52299999993</v>
      </c>
    </row>
    <row r="13" spans="1:12" ht="24.75" customHeight="1" x14ac:dyDescent="0.25">
      <c r="A13" s="21"/>
      <c r="B13" s="19"/>
      <c r="C13" s="19"/>
      <c r="D13" s="4" t="s">
        <v>16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</row>
    <row r="14" spans="1:12" ht="15" customHeight="1" x14ac:dyDescent="0.25">
      <c r="A14" s="21">
        <v>2</v>
      </c>
      <c r="B14" s="19" t="s">
        <v>17</v>
      </c>
      <c r="C14" s="19" t="s">
        <v>20</v>
      </c>
      <c r="D14" s="4" t="s">
        <v>14</v>
      </c>
      <c r="E14" s="8">
        <v>130991</v>
      </c>
      <c r="F14" s="8">
        <v>142067</v>
      </c>
      <c r="G14" s="8">
        <v>143098</v>
      </c>
      <c r="H14" s="8">
        <v>143098</v>
      </c>
      <c r="I14" s="8">
        <v>143098</v>
      </c>
      <c r="J14" s="8">
        <v>143098</v>
      </c>
      <c r="K14" s="8">
        <v>143098</v>
      </c>
      <c r="L14" s="7">
        <f>SUM(E14:K14)</f>
        <v>988548</v>
      </c>
    </row>
    <row r="15" spans="1:12" ht="30" x14ac:dyDescent="0.25">
      <c r="A15" s="21"/>
      <c r="B15" s="19"/>
      <c r="C15" s="19"/>
      <c r="D15" s="4" t="s">
        <v>15</v>
      </c>
      <c r="E15" s="8">
        <v>130991</v>
      </c>
      <c r="F15" s="8">
        <v>142067</v>
      </c>
      <c r="G15" s="8">
        <v>143098</v>
      </c>
      <c r="H15" s="8">
        <v>143098</v>
      </c>
      <c r="I15" s="8">
        <v>143098</v>
      </c>
      <c r="J15" s="8">
        <v>143098</v>
      </c>
      <c r="K15" s="8">
        <v>143098</v>
      </c>
      <c r="L15" s="8">
        <f>SUM(E15:K15)</f>
        <v>988548</v>
      </c>
    </row>
    <row r="16" spans="1:12" ht="27.75" customHeight="1" x14ac:dyDescent="0.25">
      <c r="A16" s="21"/>
      <c r="B16" s="19"/>
      <c r="C16" s="19"/>
      <c r="D16" s="4" t="s">
        <v>16</v>
      </c>
      <c r="E16" s="9" t="s">
        <v>28</v>
      </c>
      <c r="F16" s="9" t="s">
        <v>28</v>
      </c>
      <c r="G16" s="9" t="s">
        <v>28</v>
      </c>
      <c r="H16" s="9" t="s">
        <v>28</v>
      </c>
      <c r="I16" s="9" t="s">
        <v>28</v>
      </c>
      <c r="J16" s="9" t="s">
        <v>28</v>
      </c>
      <c r="K16" s="9" t="s">
        <v>28</v>
      </c>
      <c r="L16" s="9" t="s">
        <v>28</v>
      </c>
    </row>
    <row r="17" spans="1:12" ht="18" customHeight="1" x14ac:dyDescent="0.25">
      <c r="A17" s="21">
        <v>3</v>
      </c>
      <c r="B17" s="19" t="s">
        <v>17</v>
      </c>
      <c r="C17" s="19" t="s">
        <v>19</v>
      </c>
      <c r="D17" s="4" t="s">
        <v>14</v>
      </c>
      <c r="E17" s="8">
        <v>46949.1</v>
      </c>
      <c r="F17" s="8">
        <v>50027.9</v>
      </c>
      <c r="G17" s="8">
        <v>55249.2</v>
      </c>
      <c r="H17" s="8">
        <v>55249.2</v>
      </c>
      <c r="I17" s="8">
        <v>55249.2</v>
      </c>
      <c r="J17" s="8">
        <v>55249.2</v>
      </c>
      <c r="K17" s="8">
        <v>55249.2</v>
      </c>
      <c r="L17" s="7">
        <f>SUM(E17:K17)</f>
        <v>373223.00000000006</v>
      </c>
    </row>
    <row r="18" spans="1:12" ht="30" x14ac:dyDescent="0.25">
      <c r="A18" s="21"/>
      <c r="B18" s="19"/>
      <c r="C18" s="19"/>
      <c r="D18" s="4" t="s">
        <v>15</v>
      </c>
      <c r="E18" s="8">
        <v>46949.1</v>
      </c>
      <c r="F18" s="8">
        <v>50027.9</v>
      </c>
      <c r="G18" s="8">
        <v>55249.2</v>
      </c>
      <c r="H18" s="8">
        <v>55249.2</v>
      </c>
      <c r="I18" s="8">
        <v>55249.2</v>
      </c>
      <c r="J18" s="8">
        <v>55249.2</v>
      </c>
      <c r="K18" s="8">
        <v>55249.2</v>
      </c>
      <c r="L18" s="8">
        <f>SUM(E18:K18)</f>
        <v>373223.00000000006</v>
      </c>
    </row>
    <row r="19" spans="1:12" ht="130.5" customHeight="1" x14ac:dyDescent="0.25">
      <c r="A19" s="21"/>
      <c r="B19" s="19"/>
      <c r="C19" s="19"/>
      <c r="D19" s="4" t="s">
        <v>16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</row>
    <row r="20" spans="1:12" x14ac:dyDescent="0.25">
      <c r="A20" s="21">
        <v>4</v>
      </c>
      <c r="B20" s="19" t="s">
        <v>17</v>
      </c>
      <c r="C20" s="19" t="s">
        <v>21</v>
      </c>
      <c r="D20" s="4" t="s">
        <v>14</v>
      </c>
      <c r="E20" s="8">
        <v>4078.3</v>
      </c>
      <c r="F20" s="8">
        <v>3054.9</v>
      </c>
      <c r="G20" s="8">
        <v>3236.3</v>
      </c>
      <c r="H20" s="8">
        <v>3236.3</v>
      </c>
      <c r="I20" s="8">
        <v>3236.3</v>
      </c>
      <c r="J20" s="8">
        <v>3236.3</v>
      </c>
      <c r="K20" s="8">
        <v>3236.3</v>
      </c>
      <c r="L20" s="7">
        <f t="shared" ref="L20:L21" si="1">SUM(E20:K20)</f>
        <v>23314.699999999997</v>
      </c>
    </row>
    <row r="21" spans="1:12" ht="30" x14ac:dyDescent="0.25">
      <c r="A21" s="21"/>
      <c r="B21" s="19"/>
      <c r="C21" s="19"/>
      <c r="D21" s="4" t="s">
        <v>15</v>
      </c>
      <c r="E21" s="8">
        <v>4078.3</v>
      </c>
      <c r="F21" s="8">
        <v>3054.9</v>
      </c>
      <c r="G21" s="8">
        <v>3236.3</v>
      </c>
      <c r="H21" s="8">
        <v>3236.3</v>
      </c>
      <c r="I21" s="8">
        <v>3236.3</v>
      </c>
      <c r="J21" s="8">
        <v>3236.3</v>
      </c>
      <c r="K21" s="8">
        <v>3236.3</v>
      </c>
      <c r="L21" s="8">
        <f t="shared" si="1"/>
        <v>23314.699999999997</v>
      </c>
    </row>
    <row r="22" spans="1:12" ht="168.75" customHeight="1" x14ac:dyDescent="0.25">
      <c r="A22" s="21"/>
      <c r="B22" s="19"/>
      <c r="C22" s="19"/>
      <c r="D22" s="4" t="s">
        <v>16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</row>
    <row r="23" spans="1:12" x14ac:dyDescent="0.25">
      <c r="A23" s="21">
        <v>5</v>
      </c>
      <c r="B23" s="19" t="s">
        <v>17</v>
      </c>
      <c r="C23" s="19" t="s">
        <v>22</v>
      </c>
      <c r="D23" s="4" t="s">
        <v>14</v>
      </c>
      <c r="E23" s="8">
        <v>2643.2</v>
      </c>
      <c r="F23" s="8">
        <v>2207.6999999999998</v>
      </c>
      <c r="G23" s="8">
        <v>2207.6999999999998</v>
      </c>
      <c r="H23" s="8">
        <v>2207.6999999999998</v>
      </c>
      <c r="I23" s="8">
        <v>2207.6999999999998</v>
      </c>
      <c r="J23" s="8">
        <v>2207.6999999999998</v>
      </c>
      <c r="K23" s="8">
        <v>2207.6999999999998</v>
      </c>
      <c r="L23" s="7">
        <f>SUM(E23:K23)</f>
        <v>15889.400000000001</v>
      </c>
    </row>
    <row r="24" spans="1:12" ht="30" x14ac:dyDescent="0.25">
      <c r="A24" s="21"/>
      <c r="B24" s="19"/>
      <c r="C24" s="19"/>
      <c r="D24" s="4" t="s">
        <v>15</v>
      </c>
      <c r="E24" s="8">
        <v>2643.2</v>
      </c>
      <c r="F24" s="8">
        <v>2207.6999999999998</v>
      </c>
      <c r="G24" s="8">
        <v>2207.6999999999998</v>
      </c>
      <c r="H24" s="8">
        <v>2207.6999999999998</v>
      </c>
      <c r="I24" s="8">
        <v>2207.6999999999998</v>
      </c>
      <c r="J24" s="8">
        <v>2207.6999999999998</v>
      </c>
      <c r="K24" s="8">
        <v>2207.6999999999998</v>
      </c>
      <c r="L24" s="8">
        <f>SUM(E24:K24)</f>
        <v>15889.400000000001</v>
      </c>
    </row>
    <row r="25" spans="1:12" x14ac:dyDescent="0.25">
      <c r="A25" s="21"/>
      <c r="B25" s="19"/>
      <c r="C25" s="19"/>
      <c r="D25" s="4" t="s">
        <v>16</v>
      </c>
      <c r="E25" s="8" t="s">
        <v>28</v>
      </c>
      <c r="F25" s="8" t="s">
        <v>28</v>
      </c>
      <c r="G25" s="8" t="s">
        <v>28</v>
      </c>
      <c r="H25" s="8" t="s">
        <v>28</v>
      </c>
      <c r="I25" s="8" t="s">
        <v>28</v>
      </c>
      <c r="J25" s="8" t="s">
        <v>28</v>
      </c>
      <c r="K25" s="8" t="s">
        <v>28</v>
      </c>
      <c r="L25" s="8" t="s">
        <v>28</v>
      </c>
    </row>
    <row r="26" spans="1:12" x14ac:dyDescent="0.25">
      <c r="A26" s="21">
        <v>6</v>
      </c>
      <c r="B26" s="19" t="s">
        <v>17</v>
      </c>
      <c r="C26" s="19" t="s">
        <v>23</v>
      </c>
      <c r="D26" s="4" t="s">
        <v>14</v>
      </c>
      <c r="E26" s="8">
        <v>10325.5</v>
      </c>
      <c r="F26" s="8">
        <v>9802.6</v>
      </c>
      <c r="G26" s="8">
        <v>9495.7999999999993</v>
      </c>
      <c r="H26" s="8">
        <v>9495.7999999999993</v>
      </c>
      <c r="I26" s="8">
        <v>9495.7999999999993</v>
      </c>
      <c r="J26" s="8">
        <v>9495.7999999999993</v>
      </c>
      <c r="K26" s="8">
        <v>9495.7999999999993</v>
      </c>
      <c r="L26" s="7">
        <f>SUM(E26:K26)</f>
        <v>67607.100000000006</v>
      </c>
    </row>
    <row r="27" spans="1:12" ht="30" x14ac:dyDescent="0.25">
      <c r="A27" s="21"/>
      <c r="B27" s="19"/>
      <c r="C27" s="19"/>
      <c r="D27" s="4" t="s">
        <v>15</v>
      </c>
      <c r="E27" s="8">
        <v>10325.5</v>
      </c>
      <c r="F27" s="8">
        <v>9802.6</v>
      </c>
      <c r="G27" s="8">
        <v>9495.7999999999993</v>
      </c>
      <c r="H27" s="8">
        <v>9495.7999999999993</v>
      </c>
      <c r="I27" s="8">
        <v>9495.7999999999993</v>
      </c>
      <c r="J27" s="8">
        <v>9495.7999999999993</v>
      </c>
      <c r="K27" s="8">
        <v>9495.7999999999993</v>
      </c>
      <c r="L27" s="8">
        <f>SUM(E27:K27)</f>
        <v>67607.100000000006</v>
      </c>
    </row>
    <row r="28" spans="1:12" ht="54.75" customHeight="1" x14ac:dyDescent="0.25">
      <c r="A28" s="21"/>
      <c r="B28" s="19"/>
      <c r="C28" s="19"/>
      <c r="D28" s="4" t="s">
        <v>16</v>
      </c>
      <c r="E28" s="8" t="s">
        <v>28</v>
      </c>
      <c r="F28" s="8" t="s">
        <v>28</v>
      </c>
      <c r="G28" s="8" t="s">
        <v>28</v>
      </c>
      <c r="H28" s="8" t="s">
        <v>28</v>
      </c>
      <c r="I28" s="8" t="s">
        <v>28</v>
      </c>
      <c r="J28" s="8" t="s">
        <v>28</v>
      </c>
      <c r="K28" s="8" t="s">
        <v>28</v>
      </c>
      <c r="L28" s="8" t="s">
        <v>28</v>
      </c>
    </row>
    <row r="29" spans="1:12" x14ac:dyDescent="0.25">
      <c r="A29" s="21">
        <v>7</v>
      </c>
      <c r="B29" s="19" t="s">
        <v>17</v>
      </c>
      <c r="C29" s="19" t="s">
        <v>32</v>
      </c>
      <c r="D29" s="4" t="s">
        <v>14</v>
      </c>
      <c r="E29" s="8">
        <v>625.4</v>
      </c>
      <c r="F29" s="8" t="s">
        <v>28</v>
      </c>
      <c r="G29" s="8" t="s">
        <v>28</v>
      </c>
      <c r="H29" s="8">
        <v>10000</v>
      </c>
      <c r="I29" s="8">
        <v>20000</v>
      </c>
      <c r="J29" s="8" t="s">
        <v>28</v>
      </c>
      <c r="K29" s="8" t="s">
        <v>28</v>
      </c>
      <c r="L29" s="7">
        <f>SUM(H29:K29)+E29</f>
        <v>30625.4</v>
      </c>
    </row>
    <row r="30" spans="1:12" ht="30" x14ac:dyDescent="0.25">
      <c r="A30" s="21"/>
      <c r="B30" s="19"/>
      <c r="C30" s="19"/>
      <c r="D30" s="4" t="s">
        <v>15</v>
      </c>
      <c r="E30" s="8">
        <v>625.4</v>
      </c>
      <c r="F30" s="8" t="s">
        <v>28</v>
      </c>
      <c r="G30" s="8" t="s">
        <v>28</v>
      </c>
      <c r="H30" s="8">
        <v>10000</v>
      </c>
      <c r="I30" s="8">
        <v>20000</v>
      </c>
      <c r="J30" s="8" t="s">
        <v>28</v>
      </c>
      <c r="K30" s="8" t="s">
        <v>28</v>
      </c>
      <c r="L30" s="8">
        <f>SUM(H30:K30)+E30</f>
        <v>30625.4</v>
      </c>
    </row>
    <row r="31" spans="1:12" ht="81" customHeight="1" x14ac:dyDescent="0.25">
      <c r="A31" s="21"/>
      <c r="B31" s="19"/>
      <c r="C31" s="19"/>
      <c r="D31" s="4" t="s">
        <v>16</v>
      </c>
      <c r="E31" s="8" t="s">
        <v>28</v>
      </c>
      <c r="F31" s="8" t="s">
        <v>28</v>
      </c>
      <c r="G31" s="8" t="s">
        <v>28</v>
      </c>
      <c r="H31" s="8" t="s">
        <v>28</v>
      </c>
      <c r="I31" s="8" t="s">
        <v>28</v>
      </c>
      <c r="J31" s="8" t="s">
        <v>28</v>
      </c>
      <c r="K31" s="8" t="s">
        <v>28</v>
      </c>
      <c r="L31" s="8" t="s">
        <v>28</v>
      </c>
    </row>
    <row r="32" spans="1:12" x14ac:dyDescent="0.25">
      <c r="A32" s="21">
        <v>8</v>
      </c>
      <c r="B32" s="19" t="s">
        <v>17</v>
      </c>
      <c r="C32" s="19" t="s">
        <v>24</v>
      </c>
      <c r="D32" s="4" t="s">
        <v>14</v>
      </c>
      <c r="E32" s="8">
        <v>11797.7</v>
      </c>
      <c r="F32" s="8">
        <v>12558</v>
      </c>
      <c r="G32" s="8">
        <v>13107</v>
      </c>
      <c r="H32" s="8">
        <v>13107</v>
      </c>
      <c r="I32" s="8">
        <v>13107</v>
      </c>
      <c r="J32" s="8">
        <v>13107</v>
      </c>
      <c r="K32" s="8">
        <v>13107</v>
      </c>
      <c r="L32" s="7">
        <f>SUM(E32:K32)</f>
        <v>89890.7</v>
      </c>
    </row>
    <row r="33" spans="1:12" ht="30" x14ac:dyDescent="0.25">
      <c r="A33" s="21"/>
      <c r="B33" s="19"/>
      <c r="C33" s="19"/>
      <c r="D33" s="4" t="s">
        <v>15</v>
      </c>
      <c r="E33" s="8">
        <v>11797.7</v>
      </c>
      <c r="F33" s="8">
        <v>12558</v>
      </c>
      <c r="G33" s="8">
        <v>13107</v>
      </c>
      <c r="H33" s="8">
        <v>13107</v>
      </c>
      <c r="I33" s="8">
        <v>13107</v>
      </c>
      <c r="J33" s="8">
        <v>13107</v>
      </c>
      <c r="K33" s="8">
        <v>13107</v>
      </c>
      <c r="L33" s="8">
        <f>SUM(E33:K33)</f>
        <v>89890.7</v>
      </c>
    </row>
    <row r="34" spans="1:12" ht="19.5" customHeight="1" x14ac:dyDescent="0.25">
      <c r="A34" s="21"/>
      <c r="B34" s="19"/>
      <c r="C34" s="19"/>
      <c r="D34" s="4" t="s">
        <v>16</v>
      </c>
      <c r="E34" s="8" t="s">
        <v>28</v>
      </c>
      <c r="F34" s="8" t="s">
        <v>28</v>
      </c>
      <c r="G34" s="8" t="s">
        <v>28</v>
      </c>
      <c r="H34" s="8" t="s">
        <v>28</v>
      </c>
      <c r="I34" s="8" t="s">
        <v>28</v>
      </c>
      <c r="J34" s="8" t="s">
        <v>28</v>
      </c>
      <c r="K34" s="8" t="s">
        <v>28</v>
      </c>
      <c r="L34" s="8" t="s">
        <v>28</v>
      </c>
    </row>
    <row r="35" spans="1:12" x14ac:dyDescent="0.25">
      <c r="A35" s="21">
        <v>9</v>
      </c>
      <c r="B35" s="19" t="s">
        <v>17</v>
      </c>
      <c r="C35" s="19" t="s">
        <v>26</v>
      </c>
      <c r="D35" s="4" t="s">
        <v>14</v>
      </c>
      <c r="E35" s="8">
        <v>20194.7</v>
      </c>
      <c r="F35" s="8">
        <v>17305.8</v>
      </c>
      <c r="G35" s="8">
        <v>17405.2</v>
      </c>
      <c r="H35" s="8">
        <v>17405.2</v>
      </c>
      <c r="I35" s="8">
        <v>17405.2</v>
      </c>
      <c r="J35" s="8">
        <v>17405.2</v>
      </c>
      <c r="K35" s="8">
        <v>17405.2</v>
      </c>
      <c r="L35" s="7">
        <f>SUM(E35:K35)</f>
        <v>124526.49999999999</v>
      </c>
    </row>
    <row r="36" spans="1:12" ht="30" x14ac:dyDescent="0.25">
      <c r="A36" s="21"/>
      <c r="B36" s="19"/>
      <c r="C36" s="19"/>
      <c r="D36" s="4" t="s">
        <v>15</v>
      </c>
      <c r="E36" s="8">
        <v>20194.7</v>
      </c>
      <c r="F36" s="8">
        <v>17305.8</v>
      </c>
      <c r="G36" s="8">
        <v>17405.2</v>
      </c>
      <c r="H36" s="8">
        <v>17405.2</v>
      </c>
      <c r="I36" s="8">
        <v>17405.2</v>
      </c>
      <c r="J36" s="8">
        <v>17405.2</v>
      </c>
      <c r="K36" s="8">
        <v>17405.2</v>
      </c>
      <c r="L36" s="8">
        <f>SUM(E36:K36)</f>
        <v>124526.49999999999</v>
      </c>
    </row>
    <row r="37" spans="1:12" ht="33" customHeight="1" x14ac:dyDescent="0.25">
      <c r="A37" s="21"/>
      <c r="B37" s="19"/>
      <c r="C37" s="19"/>
      <c r="D37" s="4" t="s">
        <v>16</v>
      </c>
      <c r="E37" s="8" t="s">
        <v>28</v>
      </c>
      <c r="F37" s="8" t="s">
        <v>28</v>
      </c>
      <c r="G37" s="8" t="s">
        <v>28</v>
      </c>
      <c r="H37" s="8" t="s">
        <v>28</v>
      </c>
      <c r="I37" s="8" t="s">
        <v>28</v>
      </c>
      <c r="J37" s="8" t="s">
        <v>28</v>
      </c>
      <c r="K37" s="8" t="s">
        <v>28</v>
      </c>
      <c r="L37" s="8" t="s">
        <v>28</v>
      </c>
    </row>
    <row r="38" spans="1:12" x14ac:dyDescent="0.25">
      <c r="A38" s="21">
        <v>10</v>
      </c>
      <c r="B38" s="19" t="s">
        <v>17</v>
      </c>
      <c r="C38" s="19" t="s">
        <v>25</v>
      </c>
      <c r="D38" s="4" t="s">
        <v>14</v>
      </c>
      <c r="E38" s="8">
        <v>2197.3000000000002</v>
      </c>
      <c r="F38" s="8">
        <v>2439.1</v>
      </c>
      <c r="G38" s="8">
        <v>2559.6</v>
      </c>
      <c r="H38" s="8">
        <v>2559.6</v>
      </c>
      <c r="I38" s="8">
        <v>2559.6</v>
      </c>
      <c r="J38" s="8">
        <v>2559.6</v>
      </c>
      <c r="K38" s="8">
        <v>2559.6</v>
      </c>
      <c r="L38" s="7">
        <f>SUM(E38:K38)</f>
        <v>17434.400000000001</v>
      </c>
    </row>
    <row r="39" spans="1:12" ht="30" x14ac:dyDescent="0.25">
      <c r="A39" s="21"/>
      <c r="B39" s="19"/>
      <c r="C39" s="19"/>
      <c r="D39" s="4" t="s">
        <v>15</v>
      </c>
      <c r="E39" s="8">
        <v>2197.3000000000002</v>
      </c>
      <c r="F39" s="8">
        <v>2439.1</v>
      </c>
      <c r="G39" s="8">
        <v>2559.6</v>
      </c>
      <c r="H39" s="8">
        <v>2559.6</v>
      </c>
      <c r="I39" s="8">
        <v>2559.6</v>
      </c>
      <c r="J39" s="8">
        <v>2559.6</v>
      </c>
      <c r="K39" s="8">
        <v>2559.6</v>
      </c>
      <c r="L39" s="8">
        <f>SUM(E39:K39)</f>
        <v>17434.400000000001</v>
      </c>
    </row>
    <row r="40" spans="1:12" x14ac:dyDescent="0.25">
      <c r="A40" s="21"/>
      <c r="B40" s="19"/>
      <c r="C40" s="19"/>
      <c r="D40" s="4" t="s">
        <v>16</v>
      </c>
      <c r="E40" s="8" t="s">
        <v>28</v>
      </c>
      <c r="F40" s="8" t="s">
        <v>28</v>
      </c>
      <c r="G40" s="8" t="s">
        <v>28</v>
      </c>
      <c r="H40" s="8" t="s">
        <v>28</v>
      </c>
      <c r="I40" s="8" t="s">
        <v>28</v>
      </c>
      <c r="J40" s="8" t="s">
        <v>28</v>
      </c>
      <c r="K40" s="8" t="s">
        <v>28</v>
      </c>
      <c r="L40" s="8" t="s">
        <v>28</v>
      </c>
    </row>
    <row r="41" spans="1:12" x14ac:dyDescent="0.25">
      <c r="A41" s="21">
        <v>11</v>
      </c>
      <c r="B41" s="19" t="s">
        <v>17</v>
      </c>
      <c r="C41" s="19" t="s">
        <v>27</v>
      </c>
      <c r="D41" s="4" t="s">
        <v>14</v>
      </c>
      <c r="E41" s="8">
        <v>10</v>
      </c>
      <c r="F41" s="8" t="s">
        <v>28</v>
      </c>
      <c r="G41" s="8" t="s">
        <v>28</v>
      </c>
      <c r="H41" s="8" t="s">
        <v>28</v>
      </c>
      <c r="I41" s="8" t="s">
        <v>28</v>
      </c>
      <c r="J41" s="8" t="s">
        <v>28</v>
      </c>
      <c r="K41" s="8" t="s">
        <v>28</v>
      </c>
      <c r="L41" s="7">
        <v>10</v>
      </c>
    </row>
    <row r="42" spans="1:12" ht="30" x14ac:dyDescent="0.25">
      <c r="A42" s="21"/>
      <c r="B42" s="19"/>
      <c r="C42" s="19"/>
      <c r="D42" s="4" t="s">
        <v>15</v>
      </c>
      <c r="E42" s="8">
        <v>10</v>
      </c>
      <c r="F42" s="8" t="s">
        <v>28</v>
      </c>
      <c r="G42" s="8" t="s">
        <v>28</v>
      </c>
      <c r="H42" s="8" t="s">
        <v>28</v>
      </c>
      <c r="I42" s="8" t="s">
        <v>28</v>
      </c>
      <c r="J42" s="8" t="s">
        <v>28</v>
      </c>
      <c r="K42" s="8" t="s">
        <v>28</v>
      </c>
      <c r="L42" s="8">
        <v>10</v>
      </c>
    </row>
    <row r="43" spans="1:12" x14ac:dyDescent="0.25">
      <c r="A43" s="21"/>
      <c r="B43" s="19"/>
      <c r="C43" s="19"/>
      <c r="D43" s="4" t="s">
        <v>16</v>
      </c>
      <c r="E43" s="8" t="s">
        <v>28</v>
      </c>
      <c r="F43" s="8" t="s">
        <v>28</v>
      </c>
      <c r="G43" s="8" t="s">
        <v>28</v>
      </c>
      <c r="H43" s="8" t="s">
        <v>28</v>
      </c>
      <c r="I43" s="8" t="s">
        <v>28</v>
      </c>
      <c r="J43" s="8" t="s">
        <v>28</v>
      </c>
      <c r="K43" s="8" t="s">
        <v>28</v>
      </c>
      <c r="L43" s="8" t="s">
        <v>28</v>
      </c>
    </row>
  </sheetData>
  <mergeCells count="42">
    <mergeCell ref="A4:L4"/>
    <mergeCell ref="A41:A43"/>
    <mergeCell ref="B41:B43"/>
    <mergeCell ref="C41:C43"/>
    <mergeCell ref="C14:C16"/>
    <mergeCell ref="C35:C37"/>
    <mergeCell ref="A38:A40"/>
    <mergeCell ref="B38:B40"/>
    <mergeCell ref="A32:A34"/>
    <mergeCell ref="B32:B34"/>
    <mergeCell ref="C32:C34"/>
    <mergeCell ref="A35:A37"/>
    <mergeCell ref="B35:B37"/>
    <mergeCell ref="C38:C40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C11:C13"/>
    <mergeCell ref="C17:C19"/>
    <mergeCell ref="A6:A7"/>
    <mergeCell ref="B6:B7"/>
    <mergeCell ref="D6:D7"/>
    <mergeCell ref="A14:A16"/>
    <mergeCell ref="B14:B16"/>
    <mergeCell ref="A17:A19"/>
    <mergeCell ref="B17:B19"/>
    <mergeCell ref="A11:A13"/>
    <mergeCell ref="B11:B13"/>
    <mergeCell ref="E6:L6"/>
    <mergeCell ref="C6:C7"/>
    <mergeCell ref="A8:A10"/>
    <mergeCell ref="B8:B10"/>
    <mergeCell ref="C8:C10"/>
  </mergeCells>
  <pageMargins left="0.7" right="0.7" top="0.75" bottom="0.75" header="0.3" footer="0.3"/>
  <pageSetup paperSize="9" scale="8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tabSelected="1" workbookViewId="0">
      <selection activeCell="F12" sqref="F12"/>
    </sheetView>
  </sheetViews>
  <sheetFormatPr defaultRowHeight="15" x14ac:dyDescent="0.25"/>
  <cols>
    <col min="1" max="1" width="3.7109375" customWidth="1"/>
    <col min="2" max="2" width="13.5703125" customWidth="1"/>
    <col min="3" max="3" width="21.28515625" customWidth="1"/>
    <col min="4" max="4" width="27.5703125" customWidth="1"/>
    <col min="5" max="5" width="12.140625" customWidth="1"/>
    <col min="6" max="6" width="12.85546875" customWidth="1"/>
    <col min="7" max="7" width="12.42578125" customWidth="1"/>
    <col min="8" max="8" width="12.5703125" customWidth="1"/>
    <col min="9" max="9" width="12.7109375" customWidth="1"/>
    <col min="10" max="10" width="12.140625" customWidth="1"/>
    <col min="11" max="11" width="12.85546875" customWidth="1"/>
    <col min="12" max="12" width="14.140625" customWidth="1"/>
    <col min="13" max="13" width="9.5703125" bestFit="1" customWidth="1"/>
    <col min="14" max="14" width="11.855468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 t="s">
        <v>34</v>
      </c>
      <c r="K1" s="1"/>
      <c r="L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30</v>
      </c>
      <c r="K2" s="1"/>
      <c r="L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5.75" x14ac:dyDescent="0.25">
      <c r="A4" s="22" t="s">
        <v>35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x14ac:dyDescent="0.25">
      <c r="A6" s="18" t="s">
        <v>0</v>
      </c>
      <c r="B6" s="20" t="s">
        <v>1</v>
      </c>
      <c r="C6" s="18" t="s">
        <v>13</v>
      </c>
      <c r="D6" s="18" t="s">
        <v>37</v>
      </c>
      <c r="E6" s="17" t="s">
        <v>36</v>
      </c>
      <c r="F6" s="17"/>
      <c r="G6" s="17"/>
      <c r="H6" s="17"/>
      <c r="I6" s="17"/>
      <c r="J6" s="17"/>
      <c r="K6" s="17"/>
      <c r="L6" s="17"/>
    </row>
    <row r="7" spans="1:14" ht="87.75" customHeight="1" x14ac:dyDescent="0.25">
      <c r="A7" s="18"/>
      <c r="B7" s="20"/>
      <c r="C7" s="18"/>
      <c r="D7" s="18"/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3" t="s">
        <v>10</v>
      </c>
    </row>
    <row r="8" spans="1:14" x14ac:dyDescent="0.25">
      <c r="A8" s="19"/>
      <c r="B8" s="19" t="s">
        <v>12</v>
      </c>
      <c r="C8" s="19" t="s">
        <v>33</v>
      </c>
      <c r="D8" s="4" t="s">
        <v>14</v>
      </c>
      <c r="E8" s="7">
        <f>E14+E24+E31+E42+E53+E61+E77+E87+E98+E104+E71</f>
        <v>352081.62300000002</v>
      </c>
      <c r="F8" s="7">
        <f>F14+F24+F31+F42+F53+F61+F77+F87+F98</f>
        <v>366847.6</v>
      </c>
      <c r="G8" s="7">
        <f>G14+G24+G31+G42+G53+G61+G77+G87+G98</f>
        <v>373418.5</v>
      </c>
      <c r="H8" s="7">
        <f>H14+H24+H31+H42+H53+H61+H77+H87+H98+H71</f>
        <v>383418.5</v>
      </c>
      <c r="I8" s="7">
        <f>I14+I24+I31+I42+I53+I61+I77+I87+I98+I71</f>
        <v>393418.5</v>
      </c>
      <c r="J8" s="7">
        <f>J14+J24+J31+J42+J53+J61+J77+J87+J98</f>
        <v>373418.5</v>
      </c>
      <c r="K8" s="7">
        <f>K14+K24+K31+K42+K53+K61+K77+K87+K98</f>
        <v>373418.5</v>
      </c>
      <c r="L8" s="7">
        <f>SUM(E8:K8)</f>
        <v>2616021.7230000002</v>
      </c>
    </row>
    <row r="9" spans="1:14" ht="17.25" customHeight="1" x14ac:dyDescent="0.25">
      <c r="A9" s="19"/>
      <c r="B9" s="19"/>
      <c r="C9" s="19"/>
      <c r="D9" s="4" t="s">
        <v>38</v>
      </c>
      <c r="E9" s="8" t="s">
        <v>28</v>
      </c>
      <c r="F9" s="7" t="s">
        <v>28</v>
      </c>
      <c r="G9" s="7" t="s">
        <v>28</v>
      </c>
      <c r="H9" s="7" t="s">
        <v>28</v>
      </c>
      <c r="I9" s="7" t="s">
        <v>28</v>
      </c>
      <c r="J9" s="7" t="s">
        <v>28</v>
      </c>
      <c r="K9" s="7" t="s">
        <v>28</v>
      </c>
      <c r="L9" s="7" t="s">
        <v>28</v>
      </c>
      <c r="N9" s="6"/>
    </row>
    <row r="10" spans="1:14" ht="15" customHeight="1" x14ac:dyDescent="0.25">
      <c r="A10" s="19"/>
      <c r="B10" s="19"/>
      <c r="C10" s="19"/>
      <c r="D10" s="4" t="s">
        <v>39</v>
      </c>
      <c r="E10" s="8">
        <f>E16+E26+E33+E44+E55+E63+E73+E79+E89+E100+E106</f>
        <v>220820.9</v>
      </c>
      <c r="F10" s="8">
        <f>F16+F26+F33+F44+F55+F63+F73+F79+F89+F100+F106</f>
        <v>237065.30000000002</v>
      </c>
      <c r="G10" s="8">
        <f>G16+G26+G33+G44+G55+G63+G73+G79+G89+G100+G106</f>
        <v>240265.80000000005</v>
      </c>
      <c r="H10" s="8">
        <f t="shared" ref="H10:K10" si="0">H16+H26+H33+H44+H55+H63+H73+H79+H89+H100+H106</f>
        <v>248265.80000000005</v>
      </c>
      <c r="I10" s="8">
        <f t="shared" si="0"/>
        <v>256265.80000000005</v>
      </c>
      <c r="J10" s="8">
        <f t="shared" si="0"/>
        <v>240265.80000000005</v>
      </c>
      <c r="K10" s="8">
        <f t="shared" si="0"/>
        <v>240265.80000000005</v>
      </c>
      <c r="L10" s="8">
        <f>SUM(E10:K10)</f>
        <v>1683215.2000000002</v>
      </c>
    </row>
    <row r="11" spans="1:14" ht="17.25" customHeight="1" x14ac:dyDescent="0.25">
      <c r="A11" s="19"/>
      <c r="B11" s="19"/>
      <c r="C11" s="19"/>
      <c r="D11" s="4" t="s">
        <v>40</v>
      </c>
      <c r="E11" s="8">
        <f>E21+E37+E48+E58+E66+E74+E93+E101+E107</f>
        <v>131260.723</v>
      </c>
      <c r="F11" s="8">
        <f>F21+F37+F48+F58+F66+F74+F93+F101+F107</f>
        <v>129782.29999999999</v>
      </c>
      <c r="G11" s="8">
        <f>G21+G37+G48+G58+G66+G74+G93+G101+G107</f>
        <v>133152.70000000001</v>
      </c>
      <c r="H11" s="8">
        <f t="shared" ref="H11:K11" si="1">H21+H37+H48+H58+H66+H74+H93+H101+H107</f>
        <v>135152.70000000001</v>
      </c>
      <c r="I11" s="8">
        <f t="shared" si="1"/>
        <v>137152.70000000001</v>
      </c>
      <c r="J11" s="8">
        <f t="shared" si="1"/>
        <v>133152.70000000001</v>
      </c>
      <c r="K11" s="8">
        <f t="shared" si="1"/>
        <v>133152.70000000001</v>
      </c>
      <c r="L11" s="8">
        <f>SUM(E11:K11)</f>
        <v>932806.52299999981</v>
      </c>
    </row>
    <row r="12" spans="1:14" ht="45.75" customHeight="1" x14ac:dyDescent="0.25">
      <c r="A12" s="19"/>
      <c r="B12" s="19"/>
      <c r="C12" s="19"/>
      <c r="D12" s="4" t="s">
        <v>41</v>
      </c>
      <c r="E12" s="8" t="s">
        <v>28</v>
      </c>
      <c r="F12" s="8" t="s">
        <v>28</v>
      </c>
      <c r="G12" s="8" t="s">
        <v>28</v>
      </c>
      <c r="H12" s="8" t="s">
        <v>28</v>
      </c>
      <c r="I12" s="8" t="s">
        <v>28</v>
      </c>
      <c r="J12" s="8" t="s">
        <v>28</v>
      </c>
      <c r="K12" s="8" t="s">
        <v>28</v>
      </c>
      <c r="L12" s="8" t="s">
        <v>28</v>
      </c>
    </row>
    <row r="13" spans="1:14" ht="30" customHeight="1" x14ac:dyDescent="0.25">
      <c r="A13" s="19"/>
      <c r="B13" s="19"/>
      <c r="C13" s="19"/>
      <c r="D13" s="4" t="s">
        <v>57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</row>
    <row r="14" spans="1:14" x14ac:dyDescent="0.25">
      <c r="A14" s="21">
        <v>1</v>
      </c>
      <c r="B14" s="19" t="s">
        <v>17</v>
      </c>
      <c r="C14" s="19" t="s">
        <v>18</v>
      </c>
      <c r="D14" s="4" t="s">
        <v>14</v>
      </c>
      <c r="E14" s="8">
        <f>E16+E21</f>
        <v>122269.42299999998</v>
      </c>
      <c r="F14" s="8">
        <f t="shared" ref="F14:K14" si="2">F16+F21</f>
        <v>127384.59999999999</v>
      </c>
      <c r="G14" s="8">
        <f t="shared" si="2"/>
        <v>127059.7</v>
      </c>
      <c r="H14" s="8">
        <f t="shared" si="2"/>
        <v>127059.7</v>
      </c>
      <c r="I14" s="8">
        <f t="shared" si="2"/>
        <v>127059.7</v>
      </c>
      <c r="J14" s="8">
        <f t="shared" si="2"/>
        <v>127059.7</v>
      </c>
      <c r="K14" s="8">
        <f t="shared" si="2"/>
        <v>127059.7</v>
      </c>
      <c r="L14" s="7">
        <f>SUM(E14:K14)</f>
        <v>884952.52299999993</v>
      </c>
    </row>
    <row r="15" spans="1:14" x14ac:dyDescent="0.25">
      <c r="A15" s="21"/>
      <c r="B15" s="19"/>
      <c r="C15" s="19"/>
      <c r="D15" s="4" t="s">
        <v>38</v>
      </c>
      <c r="E15" s="8" t="s">
        <v>28</v>
      </c>
      <c r="F15" s="8" t="s">
        <v>28</v>
      </c>
      <c r="G15" s="8" t="s">
        <v>28</v>
      </c>
      <c r="H15" s="8" t="s">
        <v>28</v>
      </c>
      <c r="I15" s="8" t="s">
        <v>28</v>
      </c>
      <c r="J15" s="8" t="s">
        <v>28</v>
      </c>
      <c r="K15" s="8" t="s">
        <v>28</v>
      </c>
      <c r="L15" s="8" t="s">
        <v>28</v>
      </c>
    </row>
    <row r="16" spans="1:14" x14ac:dyDescent="0.25">
      <c r="A16" s="21"/>
      <c r="B16" s="19"/>
      <c r="C16" s="19"/>
      <c r="D16" s="4" t="s">
        <v>39</v>
      </c>
      <c r="E16" s="8">
        <f>SUM(E17:E20)</f>
        <v>57216.799999999996</v>
      </c>
      <c r="F16" s="8">
        <f t="shared" ref="F16:K16" si="3">SUM(F17:F20)</f>
        <v>61017.399999999994</v>
      </c>
      <c r="G16" s="8">
        <f t="shared" si="3"/>
        <v>61197.2</v>
      </c>
      <c r="H16" s="8">
        <f t="shared" si="3"/>
        <v>61197.2</v>
      </c>
      <c r="I16" s="8">
        <f t="shared" si="3"/>
        <v>61197.2</v>
      </c>
      <c r="J16" s="8">
        <f t="shared" si="3"/>
        <v>61197.2</v>
      </c>
      <c r="K16" s="8">
        <f t="shared" si="3"/>
        <v>61197.2</v>
      </c>
      <c r="L16" s="7">
        <f>SUM(E16:K16)</f>
        <v>424220.2</v>
      </c>
    </row>
    <row r="17" spans="1:12" ht="168" customHeight="1" x14ac:dyDescent="0.25">
      <c r="A17" s="21"/>
      <c r="B17" s="19"/>
      <c r="C17" s="19"/>
      <c r="D17" s="5" t="s">
        <v>43</v>
      </c>
      <c r="E17" s="8">
        <v>54206</v>
      </c>
      <c r="F17" s="8">
        <v>57845.7</v>
      </c>
      <c r="G17" s="8">
        <v>57845.7</v>
      </c>
      <c r="H17" s="8">
        <v>57845.7</v>
      </c>
      <c r="I17" s="8">
        <v>57845.7</v>
      </c>
      <c r="J17" s="8">
        <v>57845.7</v>
      </c>
      <c r="K17" s="8">
        <v>57845.7</v>
      </c>
      <c r="L17" s="8">
        <f>SUM(E17:K17)</f>
        <v>401280.2</v>
      </c>
    </row>
    <row r="18" spans="1:12" ht="30" x14ac:dyDescent="0.25">
      <c r="A18" s="21"/>
      <c r="B18" s="19"/>
      <c r="C18" s="19"/>
      <c r="D18" s="5" t="s">
        <v>44</v>
      </c>
      <c r="E18" s="8">
        <v>26.9</v>
      </c>
      <c r="F18" s="8">
        <v>28.1</v>
      </c>
      <c r="G18" s="8">
        <v>30</v>
      </c>
      <c r="H18" s="8">
        <v>30</v>
      </c>
      <c r="I18" s="8">
        <v>30</v>
      </c>
      <c r="J18" s="8">
        <v>30</v>
      </c>
      <c r="K18" s="8">
        <v>30</v>
      </c>
      <c r="L18" s="8">
        <f>SUM(E18:K18)</f>
        <v>205</v>
      </c>
    </row>
    <row r="19" spans="1:12" ht="90" x14ac:dyDescent="0.25">
      <c r="A19" s="21"/>
      <c r="B19" s="19"/>
      <c r="C19" s="19"/>
      <c r="D19" s="5" t="s">
        <v>45</v>
      </c>
      <c r="E19" s="8">
        <v>1812.7</v>
      </c>
      <c r="F19" s="8">
        <v>1972.4</v>
      </c>
      <c r="G19" s="8">
        <v>2150.3000000000002</v>
      </c>
      <c r="H19" s="8">
        <v>2150.3000000000002</v>
      </c>
      <c r="I19" s="8">
        <v>2150.3000000000002</v>
      </c>
      <c r="J19" s="8">
        <v>2150.3000000000002</v>
      </c>
      <c r="K19" s="8">
        <v>2150.3000000000002</v>
      </c>
      <c r="L19" s="8">
        <f t="shared" ref="L19:L23" si="4">SUM(E19:K19)</f>
        <v>14536.599999999999</v>
      </c>
    </row>
    <row r="20" spans="1:12" ht="45" x14ac:dyDescent="0.25">
      <c r="A20" s="21"/>
      <c r="B20" s="19"/>
      <c r="C20" s="19"/>
      <c r="D20" s="5" t="s">
        <v>46</v>
      </c>
      <c r="E20" s="8">
        <v>1171.2</v>
      </c>
      <c r="F20" s="8">
        <v>1171.2</v>
      </c>
      <c r="G20" s="8">
        <v>1171.2</v>
      </c>
      <c r="H20" s="8">
        <v>1171.2</v>
      </c>
      <c r="I20" s="8">
        <v>1171.2</v>
      </c>
      <c r="J20" s="8">
        <v>1171.2</v>
      </c>
      <c r="K20" s="8">
        <v>1171.2</v>
      </c>
      <c r="L20" s="8">
        <f t="shared" si="4"/>
        <v>8198.4</v>
      </c>
    </row>
    <row r="21" spans="1:12" x14ac:dyDescent="0.25">
      <c r="A21" s="21"/>
      <c r="B21" s="19"/>
      <c r="C21" s="19"/>
      <c r="D21" s="4" t="s">
        <v>40</v>
      </c>
      <c r="E21" s="10">
        <f>SUM(E22:E23)</f>
        <v>65052.622999999992</v>
      </c>
      <c r="F21" s="8">
        <f t="shared" ref="F21:K21" si="5">SUM(F22:F23)</f>
        <v>66367.199999999997</v>
      </c>
      <c r="G21" s="8">
        <f t="shared" si="5"/>
        <v>65862.5</v>
      </c>
      <c r="H21" s="8">
        <f t="shared" si="5"/>
        <v>65862.5</v>
      </c>
      <c r="I21" s="8">
        <f t="shared" si="5"/>
        <v>65862.5</v>
      </c>
      <c r="J21" s="8">
        <f t="shared" si="5"/>
        <v>65862.5</v>
      </c>
      <c r="K21" s="8">
        <f t="shared" si="5"/>
        <v>65862.5</v>
      </c>
      <c r="L21" s="8">
        <f t="shared" si="4"/>
        <v>460732.32299999997</v>
      </c>
    </row>
    <row r="22" spans="1:12" ht="17.25" customHeight="1" x14ac:dyDescent="0.25">
      <c r="A22" s="21"/>
      <c r="B22" s="19"/>
      <c r="C22" s="19"/>
      <c r="D22" s="5" t="s">
        <v>47</v>
      </c>
      <c r="E22" s="8">
        <v>31059.8</v>
      </c>
      <c r="F22" s="8">
        <v>30600.2</v>
      </c>
      <c r="G22" s="8">
        <v>29437.3</v>
      </c>
      <c r="H22" s="8">
        <v>29437.3</v>
      </c>
      <c r="I22" s="8">
        <v>29437.3</v>
      </c>
      <c r="J22" s="8">
        <v>29437.3</v>
      </c>
      <c r="K22" s="8">
        <v>29437.3</v>
      </c>
      <c r="L22" s="8">
        <f t="shared" si="4"/>
        <v>208846.49999999997</v>
      </c>
    </row>
    <row r="23" spans="1:12" x14ac:dyDescent="0.25">
      <c r="A23" s="21"/>
      <c r="B23" s="19"/>
      <c r="C23" s="19"/>
      <c r="D23" s="5" t="s">
        <v>48</v>
      </c>
      <c r="E23" s="11">
        <v>33992.822999999997</v>
      </c>
      <c r="F23" s="9">
        <v>35767</v>
      </c>
      <c r="G23" s="9">
        <v>36425.199999999997</v>
      </c>
      <c r="H23" s="9">
        <v>36425.199999999997</v>
      </c>
      <c r="I23" s="9">
        <v>36425.199999999997</v>
      </c>
      <c r="J23" s="9">
        <v>36425.199999999997</v>
      </c>
      <c r="K23" s="9">
        <v>36425.199999999997</v>
      </c>
      <c r="L23" s="8">
        <f t="shared" si="4"/>
        <v>251885.82300000003</v>
      </c>
    </row>
    <row r="24" spans="1:12" x14ac:dyDescent="0.25">
      <c r="A24" s="21">
        <v>2</v>
      </c>
      <c r="B24" s="19" t="s">
        <v>17</v>
      </c>
      <c r="C24" s="19" t="s">
        <v>20</v>
      </c>
      <c r="D24" s="4" t="s">
        <v>14</v>
      </c>
      <c r="E24" s="8">
        <f>E26</f>
        <v>130991</v>
      </c>
      <c r="F24" s="8">
        <f t="shared" ref="F24:K24" si="6">F26</f>
        <v>142067</v>
      </c>
      <c r="G24" s="8">
        <f t="shared" si="6"/>
        <v>143098</v>
      </c>
      <c r="H24" s="8">
        <f t="shared" si="6"/>
        <v>143098</v>
      </c>
      <c r="I24" s="8">
        <f t="shared" si="6"/>
        <v>143098</v>
      </c>
      <c r="J24" s="8">
        <f t="shared" si="6"/>
        <v>143098</v>
      </c>
      <c r="K24" s="8">
        <f t="shared" si="6"/>
        <v>143098</v>
      </c>
      <c r="L24" s="8">
        <f>SUM(E24:K24)</f>
        <v>988548</v>
      </c>
    </row>
    <row r="25" spans="1:12" x14ac:dyDescent="0.25">
      <c r="A25" s="21"/>
      <c r="B25" s="19"/>
      <c r="C25" s="19"/>
      <c r="D25" s="4" t="s">
        <v>38</v>
      </c>
      <c r="E25" s="8" t="s">
        <v>28</v>
      </c>
      <c r="F25" s="8" t="s">
        <v>28</v>
      </c>
      <c r="G25" s="8" t="s">
        <v>28</v>
      </c>
      <c r="H25" s="8" t="s">
        <v>28</v>
      </c>
      <c r="I25" s="8" t="s">
        <v>28</v>
      </c>
      <c r="J25" s="8" t="s">
        <v>28</v>
      </c>
      <c r="K25" s="8" t="s">
        <v>28</v>
      </c>
      <c r="L25" s="8" t="s">
        <v>28</v>
      </c>
    </row>
    <row r="26" spans="1:12" x14ac:dyDescent="0.25">
      <c r="A26" s="21"/>
      <c r="B26" s="19"/>
      <c r="C26" s="19"/>
      <c r="D26" s="4" t="s">
        <v>39</v>
      </c>
      <c r="E26" s="8">
        <f>E27</f>
        <v>130991</v>
      </c>
      <c r="F26" s="8">
        <f t="shared" ref="F26:K26" si="7">F27</f>
        <v>142067</v>
      </c>
      <c r="G26" s="8">
        <f t="shared" si="7"/>
        <v>143098</v>
      </c>
      <c r="H26" s="8">
        <f t="shared" si="7"/>
        <v>143098</v>
      </c>
      <c r="I26" s="8">
        <f t="shared" si="7"/>
        <v>143098</v>
      </c>
      <c r="J26" s="8">
        <f t="shared" si="7"/>
        <v>143098</v>
      </c>
      <c r="K26" s="8">
        <f t="shared" si="7"/>
        <v>143098</v>
      </c>
      <c r="L26" s="8">
        <f t="shared" ref="L26:L27" si="8">SUM(E26:K26)</f>
        <v>988548</v>
      </c>
    </row>
    <row r="27" spans="1:12" ht="182.25" customHeight="1" x14ac:dyDescent="0.25">
      <c r="A27" s="21"/>
      <c r="B27" s="19"/>
      <c r="C27" s="19"/>
      <c r="D27" s="5" t="s">
        <v>49</v>
      </c>
      <c r="E27" s="8">
        <v>130991</v>
      </c>
      <c r="F27" s="8">
        <v>142067</v>
      </c>
      <c r="G27" s="8">
        <v>143098</v>
      </c>
      <c r="H27" s="8">
        <v>143098</v>
      </c>
      <c r="I27" s="8">
        <v>143098</v>
      </c>
      <c r="J27" s="8">
        <v>143098</v>
      </c>
      <c r="K27" s="8">
        <v>143098</v>
      </c>
      <c r="L27" s="8">
        <f t="shared" si="8"/>
        <v>988548</v>
      </c>
    </row>
    <row r="28" spans="1:12" x14ac:dyDescent="0.25">
      <c r="A28" s="21"/>
      <c r="B28" s="19"/>
      <c r="C28" s="19"/>
      <c r="D28" s="4" t="s">
        <v>40</v>
      </c>
      <c r="E28" s="8" t="s">
        <v>28</v>
      </c>
      <c r="F28" s="8" t="s">
        <v>28</v>
      </c>
      <c r="G28" s="8" t="s">
        <v>28</v>
      </c>
      <c r="H28" s="8" t="s">
        <v>28</v>
      </c>
      <c r="I28" s="8" t="s">
        <v>28</v>
      </c>
      <c r="J28" s="8" t="s">
        <v>28</v>
      </c>
      <c r="K28" s="8" t="s">
        <v>28</v>
      </c>
      <c r="L28" s="8" t="s">
        <v>28</v>
      </c>
    </row>
    <row r="29" spans="1:12" ht="46.5" customHeight="1" x14ac:dyDescent="0.25">
      <c r="A29" s="21"/>
      <c r="B29" s="19"/>
      <c r="C29" s="19"/>
      <c r="D29" s="4" t="s">
        <v>41</v>
      </c>
      <c r="E29" s="8" t="s">
        <v>28</v>
      </c>
      <c r="F29" s="8" t="s">
        <v>28</v>
      </c>
      <c r="G29" s="8" t="s">
        <v>28</v>
      </c>
      <c r="H29" s="8" t="s">
        <v>28</v>
      </c>
      <c r="I29" s="8" t="s">
        <v>28</v>
      </c>
      <c r="J29" s="8" t="s">
        <v>28</v>
      </c>
      <c r="K29" s="8" t="s">
        <v>28</v>
      </c>
      <c r="L29" s="8" t="s">
        <v>28</v>
      </c>
    </row>
    <row r="30" spans="1:12" ht="30" x14ac:dyDescent="0.25">
      <c r="A30" s="21"/>
      <c r="B30" s="19"/>
      <c r="C30" s="19"/>
      <c r="D30" s="4" t="s">
        <v>57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</row>
    <row r="31" spans="1:12" x14ac:dyDescent="0.25">
      <c r="A31" s="21">
        <v>3</v>
      </c>
      <c r="B31" s="19" t="s">
        <v>17</v>
      </c>
      <c r="C31" s="19" t="s">
        <v>19</v>
      </c>
      <c r="D31" s="4" t="s">
        <v>14</v>
      </c>
      <c r="E31" s="8">
        <f>E33+E37</f>
        <v>46949.1</v>
      </c>
      <c r="F31" s="8">
        <f t="shared" ref="F31:K31" si="9">F33+F37</f>
        <v>50027.9</v>
      </c>
      <c r="G31" s="8">
        <f t="shared" si="9"/>
        <v>55249.200000000004</v>
      </c>
      <c r="H31" s="8">
        <f t="shared" si="9"/>
        <v>55249.200000000004</v>
      </c>
      <c r="I31" s="8">
        <f t="shared" si="9"/>
        <v>55249.200000000004</v>
      </c>
      <c r="J31" s="8">
        <f t="shared" si="9"/>
        <v>55249.200000000004</v>
      </c>
      <c r="K31" s="8">
        <f t="shared" si="9"/>
        <v>55249.200000000004</v>
      </c>
      <c r="L31" s="8">
        <f>SUM(E31:K31)</f>
        <v>373223.00000000006</v>
      </c>
    </row>
    <row r="32" spans="1:12" x14ac:dyDescent="0.25">
      <c r="A32" s="21"/>
      <c r="B32" s="19"/>
      <c r="C32" s="19"/>
      <c r="D32" s="4" t="s">
        <v>38</v>
      </c>
      <c r="E32" s="8" t="s">
        <v>28</v>
      </c>
      <c r="F32" s="8" t="s">
        <v>28</v>
      </c>
      <c r="G32" s="8" t="s">
        <v>28</v>
      </c>
      <c r="H32" s="8" t="s">
        <v>28</v>
      </c>
      <c r="I32" s="8" t="s">
        <v>28</v>
      </c>
      <c r="J32" s="8" t="s">
        <v>28</v>
      </c>
      <c r="K32" s="8" t="s">
        <v>28</v>
      </c>
      <c r="L32" s="8" t="s">
        <v>28</v>
      </c>
    </row>
    <row r="33" spans="1:12" x14ac:dyDescent="0.25">
      <c r="A33" s="21"/>
      <c r="B33" s="19"/>
      <c r="C33" s="19"/>
      <c r="D33" s="4" t="s">
        <v>39</v>
      </c>
      <c r="E33" s="8">
        <f>SUM(E34:E36)</f>
        <v>7639</v>
      </c>
      <c r="F33" s="8">
        <f t="shared" ref="F33:K33" si="10">SUM(F34:F36)</f>
        <v>8357.4</v>
      </c>
      <c r="G33" s="8">
        <f t="shared" si="10"/>
        <v>9162.5</v>
      </c>
      <c r="H33" s="8">
        <f t="shared" si="10"/>
        <v>9162.5</v>
      </c>
      <c r="I33" s="8">
        <f t="shared" si="10"/>
        <v>9162.5</v>
      </c>
      <c r="J33" s="8">
        <f t="shared" si="10"/>
        <v>9162.5</v>
      </c>
      <c r="K33" s="8">
        <f t="shared" si="10"/>
        <v>9162.5</v>
      </c>
      <c r="L33" s="8">
        <f>SUM(E33:K33)</f>
        <v>61808.9</v>
      </c>
    </row>
    <row r="34" spans="1:12" ht="45" x14ac:dyDescent="0.25">
      <c r="A34" s="21"/>
      <c r="B34" s="19"/>
      <c r="C34" s="19"/>
      <c r="D34" s="5" t="s">
        <v>46</v>
      </c>
      <c r="E34" s="8">
        <v>2276.5</v>
      </c>
      <c r="F34" s="8">
        <v>2276.5</v>
      </c>
      <c r="G34" s="8">
        <v>2276.5</v>
      </c>
      <c r="H34" s="8">
        <v>2276.5</v>
      </c>
      <c r="I34" s="8">
        <v>2276.5</v>
      </c>
      <c r="J34" s="8">
        <v>2276.5</v>
      </c>
      <c r="K34" s="8">
        <v>2276.5</v>
      </c>
      <c r="L34" s="8">
        <f t="shared" ref="L34:L39" si="11">SUM(E34:K34)</f>
        <v>15935.5</v>
      </c>
    </row>
    <row r="35" spans="1:12" ht="30" x14ac:dyDescent="0.25">
      <c r="A35" s="21"/>
      <c r="B35" s="19"/>
      <c r="C35" s="19"/>
      <c r="D35" s="5" t="s">
        <v>44</v>
      </c>
      <c r="E35" s="8">
        <v>10.6</v>
      </c>
      <c r="F35" s="8">
        <v>11.1</v>
      </c>
      <c r="G35" s="8">
        <v>12</v>
      </c>
      <c r="H35" s="8">
        <v>12</v>
      </c>
      <c r="I35" s="8">
        <v>12</v>
      </c>
      <c r="J35" s="8">
        <v>12</v>
      </c>
      <c r="K35" s="8">
        <v>12</v>
      </c>
      <c r="L35" s="8">
        <f t="shared" si="11"/>
        <v>81.7</v>
      </c>
    </row>
    <row r="36" spans="1:12" ht="90" x14ac:dyDescent="0.25">
      <c r="A36" s="21"/>
      <c r="B36" s="19"/>
      <c r="C36" s="19"/>
      <c r="D36" s="5" t="s">
        <v>45</v>
      </c>
      <c r="E36" s="8">
        <v>5351.9</v>
      </c>
      <c r="F36" s="8">
        <v>6069.8</v>
      </c>
      <c r="G36" s="8">
        <v>6874</v>
      </c>
      <c r="H36" s="8">
        <v>6874</v>
      </c>
      <c r="I36" s="8">
        <v>6874</v>
      </c>
      <c r="J36" s="8">
        <v>6874</v>
      </c>
      <c r="K36" s="8">
        <v>6874</v>
      </c>
      <c r="L36" s="8">
        <f t="shared" si="11"/>
        <v>45791.7</v>
      </c>
    </row>
    <row r="37" spans="1:12" x14ac:dyDescent="0.25">
      <c r="A37" s="21"/>
      <c r="B37" s="19"/>
      <c r="C37" s="19"/>
      <c r="D37" s="4" t="s">
        <v>40</v>
      </c>
      <c r="E37" s="10">
        <f>SUM(E38:E39)</f>
        <v>39310.1</v>
      </c>
      <c r="F37" s="8">
        <f t="shared" ref="F37:K37" si="12">SUM(F38:F39)</f>
        <v>41670.5</v>
      </c>
      <c r="G37" s="8">
        <f t="shared" si="12"/>
        <v>46086.700000000004</v>
      </c>
      <c r="H37" s="8">
        <f t="shared" si="12"/>
        <v>46086.700000000004</v>
      </c>
      <c r="I37" s="8">
        <f t="shared" si="12"/>
        <v>46086.700000000004</v>
      </c>
      <c r="J37" s="8">
        <f t="shared" si="12"/>
        <v>46086.700000000004</v>
      </c>
      <c r="K37" s="8">
        <f t="shared" si="12"/>
        <v>46086.700000000004</v>
      </c>
      <c r="L37" s="8">
        <f t="shared" si="11"/>
        <v>311414.10000000003</v>
      </c>
    </row>
    <row r="38" spans="1:12" ht="16.5" customHeight="1" x14ac:dyDescent="0.25">
      <c r="A38" s="21"/>
      <c r="B38" s="19"/>
      <c r="C38" s="19"/>
      <c r="D38" s="5" t="s">
        <v>47</v>
      </c>
      <c r="E38" s="8">
        <v>4475.1000000000004</v>
      </c>
      <c r="F38" s="8">
        <v>4408.8</v>
      </c>
      <c r="G38" s="8">
        <v>4241.3</v>
      </c>
      <c r="H38" s="8">
        <v>4241.3</v>
      </c>
      <c r="I38" s="8">
        <v>4241.3</v>
      </c>
      <c r="J38" s="8">
        <v>4241.3</v>
      </c>
      <c r="K38" s="8">
        <v>4241.3</v>
      </c>
      <c r="L38" s="8">
        <f t="shared" si="11"/>
        <v>30090.399999999998</v>
      </c>
    </row>
    <row r="39" spans="1:12" x14ac:dyDescent="0.25">
      <c r="A39" s="21"/>
      <c r="B39" s="19"/>
      <c r="C39" s="19"/>
      <c r="D39" s="5" t="s">
        <v>48</v>
      </c>
      <c r="E39" s="10">
        <v>34835</v>
      </c>
      <c r="F39" s="8">
        <v>37261.699999999997</v>
      </c>
      <c r="G39" s="8">
        <v>41845.4</v>
      </c>
      <c r="H39" s="8">
        <v>41845.4</v>
      </c>
      <c r="I39" s="8">
        <v>41845.4</v>
      </c>
      <c r="J39" s="8">
        <v>41845.4</v>
      </c>
      <c r="K39" s="8">
        <v>41845.4</v>
      </c>
      <c r="L39" s="8">
        <f t="shared" si="11"/>
        <v>281323.7</v>
      </c>
    </row>
    <row r="40" spans="1:12" ht="45.75" customHeight="1" x14ac:dyDescent="0.25">
      <c r="A40" s="21"/>
      <c r="B40" s="19"/>
      <c r="C40" s="19"/>
      <c r="D40" s="4" t="s">
        <v>41</v>
      </c>
      <c r="E40" s="8" t="s">
        <v>28</v>
      </c>
      <c r="F40" s="8" t="s">
        <v>28</v>
      </c>
      <c r="G40" s="8" t="s">
        <v>28</v>
      </c>
      <c r="H40" s="8" t="s">
        <v>28</v>
      </c>
      <c r="I40" s="8" t="s">
        <v>28</v>
      </c>
      <c r="J40" s="8" t="s">
        <v>28</v>
      </c>
      <c r="K40" s="8" t="s">
        <v>28</v>
      </c>
      <c r="L40" s="8" t="s">
        <v>28</v>
      </c>
    </row>
    <row r="41" spans="1:12" ht="30.75" customHeight="1" x14ac:dyDescent="0.25">
      <c r="A41" s="21"/>
      <c r="B41" s="19"/>
      <c r="C41" s="19"/>
      <c r="D41" s="4" t="s">
        <v>57</v>
      </c>
      <c r="E41" s="9" t="s">
        <v>28</v>
      </c>
      <c r="F41" s="9" t="s">
        <v>28</v>
      </c>
      <c r="G41" s="9" t="s">
        <v>28</v>
      </c>
      <c r="H41" s="9" t="s">
        <v>28</v>
      </c>
      <c r="I41" s="9" t="s">
        <v>28</v>
      </c>
      <c r="J41" s="9" t="s">
        <v>28</v>
      </c>
      <c r="K41" s="9" t="s">
        <v>28</v>
      </c>
      <c r="L41" s="9" t="s">
        <v>28</v>
      </c>
    </row>
    <row r="42" spans="1:12" x14ac:dyDescent="0.25">
      <c r="A42" s="21">
        <v>4</v>
      </c>
      <c r="B42" s="19" t="s">
        <v>17</v>
      </c>
      <c r="C42" s="19" t="s">
        <v>21</v>
      </c>
      <c r="D42" s="4" t="s">
        <v>14</v>
      </c>
      <c r="E42" s="8">
        <f>E44+E48</f>
        <v>4078.3</v>
      </c>
      <c r="F42" s="8">
        <f t="shared" ref="F42:K42" si="13">F44+F48</f>
        <v>3054.9</v>
      </c>
      <c r="G42" s="8">
        <f t="shared" si="13"/>
        <v>3236.3</v>
      </c>
      <c r="H42" s="8">
        <f t="shared" si="13"/>
        <v>3236.3</v>
      </c>
      <c r="I42" s="8">
        <f t="shared" si="13"/>
        <v>3236.3</v>
      </c>
      <c r="J42" s="8">
        <f t="shared" si="13"/>
        <v>3236.3</v>
      </c>
      <c r="K42" s="8">
        <f t="shared" si="13"/>
        <v>3236.3</v>
      </c>
      <c r="L42" s="8">
        <f t="shared" ref="L42" si="14">SUM(E42:K42)</f>
        <v>23314.699999999997</v>
      </c>
    </row>
    <row r="43" spans="1:12" x14ac:dyDescent="0.25">
      <c r="A43" s="21"/>
      <c r="B43" s="19"/>
      <c r="C43" s="19"/>
      <c r="D43" s="4" t="s">
        <v>38</v>
      </c>
      <c r="E43" s="8" t="s">
        <v>28</v>
      </c>
      <c r="F43" s="8" t="s">
        <v>28</v>
      </c>
      <c r="G43" s="8" t="s">
        <v>28</v>
      </c>
      <c r="H43" s="8" t="s">
        <v>28</v>
      </c>
      <c r="I43" s="8" t="s">
        <v>28</v>
      </c>
      <c r="J43" s="8" t="s">
        <v>28</v>
      </c>
      <c r="K43" s="8" t="s">
        <v>28</v>
      </c>
      <c r="L43" s="8" t="s">
        <v>28</v>
      </c>
    </row>
    <row r="44" spans="1:12" x14ac:dyDescent="0.25">
      <c r="A44" s="21"/>
      <c r="B44" s="19"/>
      <c r="C44" s="19"/>
      <c r="D44" s="4" t="s">
        <v>39</v>
      </c>
      <c r="E44" s="8">
        <f>SUM(E45:E47)</f>
        <v>1903.3</v>
      </c>
      <c r="F44" s="8">
        <f t="shared" ref="F44:K44" si="15">SUM(F45:F46)</f>
        <v>898.59999999999991</v>
      </c>
      <c r="G44" s="8">
        <f t="shared" si="15"/>
        <v>987.7</v>
      </c>
      <c r="H44" s="8">
        <f t="shared" si="15"/>
        <v>987.7</v>
      </c>
      <c r="I44" s="8">
        <f t="shared" si="15"/>
        <v>987.7</v>
      </c>
      <c r="J44" s="8">
        <f t="shared" si="15"/>
        <v>987.7</v>
      </c>
      <c r="K44" s="8">
        <f t="shared" si="15"/>
        <v>987.7</v>
      </c>
      <c r="L44" s="8">
        <f>SUM(E44:K44)</f>
        <v>7740.3999999999987</v>
      </c>
    </row>
    <row r="45" spans="1:12" ht="30" x14ac:dyDescent="0.25">
      <c r="A45" s="21"/>
      <c r="B45" s="19"/>
      <c r="C45" s="19"/>
      <c r="D45" s="5" t="s">
        <v>44</v>
      </c>
      <c r="E45" s="8">
        <v>5.3</v>
      </c>
      <c r="F45" s="8">
        <v>5.8</v>
      </c>
      <c r="G45" s="8">
        <v>6</v>
      </c>
      <c r="H45" s="8">
        <v>6</v>
      </c>
      <c r="I45" s="8">
        <v>6</v>
      </c>
      <c r="J45" s="8">
        <v>6</v>
      </c>
      <c r="K45" s="8">
        <v>6</v>
      </c>
      <c r="L45" s="8">
        <f t="shared" ref="L45:L50" si="16">SUM(E45:K45)</f>
        <v>41.1</v>
      </c>
    </row>
    <row r="46" spans="1:12" ht="90" x14ac:dyDescent="0.25">
      <c r="A46" s="21"/>
      <c r="B46" s="19"/>
      <c r="C46" s="19"/>
      <c r="D46" s="5" t="s">
        <v>45</v>
      </c>
      <c r="E46" s="8">
        <v>813</v>
      </c>
      <c r="F46" s="8">
        <v>892.8</v>
      </c>
      <c r="G46" s="8">
        <v>981.7</v>
      </c>
      <c r="H46" s="8">
        <v>981.7</v>
      </c>
      <c r="I46" s="8">
        <v>981.7</v>
      </c>
      <c r="J46" s="8">
        <v>981.7</v>
      </c>
      <c r="K46" s="8">
        <v>981.7</v>
      </c>
      <c r="L46" s="8">
        <f t="shared" si="16"/>
        <v>6614.2999999999993</v>
      </c>
    </row>
    <row r="47" spans="1:12" ht="45" x14ac:dyDescent="0.25">
      <c r="A47" s="21"/>
      <c r="B47" s="19"/>
      <c r="C47" s="19"/>
      <c r="D47" s="5" t="s">
        <v>46</v>
      </c>
      <c r="E47" s="8">
        <v>1085</v>
      </c>
      <c r="F47" s="8"/>
      <c r="G47" s="8"/>
      <c r="H47" s="8"/>
      <c r="I47" s="8"/>
      <c r="J47" s="8"/>
      <c r="K47" s="8"/>
      <c r="L47" s="8">
        <f t="shared" si="16"/>
        <v>1085</v>
      </c>
    </row>
    <row r="48" spans="1:12" x14ac:dyDescent="0.25">
      <c r="A48" s="21"/>
      <c r="B48" s="19"/>
      <c r="C48" s="19"/>
      <c r="D48" s="4" t="s">
        <v>40</v>
      </c>
      <c r="E48" s="8">
        <f>SUM(E49:E50)</f>
        <v>2175</v>
      </c>
      <c r="F48" s="8">
        <f t="shared" ref="F48:K48" si="17">SUM(F49:F50)</f>
        <v>2156.3000000000002</v>
      </c>
      <c r="G48" s="8">
        <f t="shared" si="17"/>
        <v>2248.6</v>
      </c>
      <c r="H48" s="8">
        <f t="shared" si="17"/>
        <v>2248.6</v>
      </c>
      <c r="I48" s="8">
        <f t="shared" si="17"/>
        <v>2248.6</v>
      </c>
      <c r="J48" s="8">
        <f t="shared" si="17"/>
        <v>2248.6</v>
      </c>
      <c r="K48" s="8">
        <f t="shared" si="17"/>
        <v>2248.6</v>
      </c>
      <c r="L48" s="8">
        <f t="shared" si="16"/>
        <v>15574.300000000001</v>
      </c>
    </row>
    <row r="49" spans="1:12" ht="15.75" customHeight="1" x14ac:dyDescent="0.25">
      <c r="A49" s="21"/>
      <c r="B49" s="19"/>
      <c r="C49" s="19"/>
      <c r="D49" s="5" t="s">
        <v>47</v>
      </c>
      <c r="E49" s="8">
        <v>413.8</v>
      </c>
      <c r="F49" s="8">
        <v>407.6</v>
      </c>
      <c r="G49" s="8">
        <v>392.1</v>
      </c>
      <c r="H49" s="8">
        <v>392.1</v>
      </c>
      <c r="I49" s="8">
        <v>392.1</v>
      </c>
      <c r="J49" s="8">
        <v>392.1</v>
      </c>
      <c r="K49" s="8">
        <v>392.1</v>
      </c>
      <c r="L49" s="8">
        <f t="shared" si="16"/>
        <v>2781.8999999999996</v>
      </c>
    </row>
    <row r="50" spans="1:12" x14ac:dyDescent="0.25">
      <c r="A50" s="21"/>
      <c r="B50" s="19"/>
      <c r="C50" s="19"/>
      <c r="D50" s="5" t="s">
        <v>48</v>
      </c>
      <c r="E50" s="8">
        <v>1761.2</v>
      </c>
      <c r="F50" s="8">
        <v>1748.7</v>
      </c>
      <c r="G50" s="8">
        <v>1856.5</v>
      </c>
      <c r="H50" s="8">
        <v>1856.5</v>
      </c>
      <c r="I50" s="8">
        <v>1856.5</v>
      </c>
      <c r="J50" s="8">
        <v>1856.5</v>
      </c>
      <c r="K50" s="8">
        <v>1856.5</v>
      </c>
      <c r="L50" s="8">
        <f t="shared" si="16"/>
        <v>12792.4</v>
      </c>
    </row>
    <row r="51" spans="1:12" ht="47.25" customHeight="1" x14ac:dyDescent="0.25">
      <c r="A51" s="21"/>
      <c r="B51" s="19"/>
      <c r="C51" s="19"/>
      <c r="D51" s="4" t="s">
        <v>41</v>
      </c>
      <c r="E51" s="8" t="s">
        <v>28</v>
      </c>
      <c r="F51" s="8" t="s">
        <v>28</v>
      </c>
      <c r="G51" s="8" t="s">
        <v>28</v>
      </c>
      <c r="H51" s="12" t="s">
        <v>28</v>
      </c>
      <c r="I51" s="8" t="s">
        <v>28</v>
      </c>
      <c r="J51" s="8" t="s">
        <v>28</v>
      </c>
      <c r="K51" s="8" t="s">
        <v>28</v>
      </c>
      <c r="L51" s="8" t="s">
        <v>28</v>
      </c>
    </row>
    <row r="52" spans="1:12" ht="30.75" customHeight="1" x14ac:dyDescent="0.25">
      <c r="A52" s="21"/>
      <c r="B52" s="19"/>
      <c r="C52" s="19"/>
      <c r="D52" s="4" t="s">
        <v>57</v>
      </c>
      <c r="E52" s="9" t="s">
        <v>28</v>
      </c>
      <c r="F52" s="9" t="s">
        <v>28</v>
      </c>
      <c r="G52" s="9" t="s">
        <v>28</v>
      </c>
      <c r="H52" s="9" t="s">
        <v>28</v>
      </c>
      <c r="I52" s="9" t="s">
        <v>28</v>
      </c>
      <c r="J52" s="9" t="s">
        <v>28</v>
      </c>
      <c r="K52" s="9" t="s">
        <v>28</v>
      </c>
      <c r="L52" s="9" t="s">
        <v>28</v>
      </c>
    </row>
    <row r="53" spans="1:12" x14ac:dyDescent="0.25">
      <c r="A53" s="21">
        <v>5</v>
      </c>
      <c r="B53" s="19" t="s">
        <v>17</v>
      </c>
      <c r="C53" s="23" t="s">
        <v>58</v>
      </c>
      <c r="D53" s="4" t="s">
        <v>14</v>
      </c>
      <c r="E53" s="8">
        <f>E55+E58</f>
        <v>2643.2</v>
      </c>
      <c r="F53" s="8">
        <f t="shared" ref="F53:K53" si="18">SUM(F55+F58)</f>
        <v>2207.6999999999998</v>
      </c>
      <c r="G53" s="8">
        <f t="shared" si="18"/>
        <v>2207.6999999999998</v>
      </c>
      <c r="H53" s="8">
        <f t="shared" si="18"/>
        <v>2207.6999999999998</v>
      </c>
      <c r="I53" s="8">
        <f t="shared" si="18"/>
        <v>2207.6999999999998</v>
      </c>
      <c r="J53" s="8">
        <f t="shared" si="18"/>
        <v>2207.6999999999998</v>
      </c>
      <c r="K53" s="8">
        <f t="shared" si="18"/>
        <v>2207.6999999999998</v>
      </c>
      <c r="L53" s="8">
        <f>SUM(E53:K53)</f>
        <v>15889.400000000001</v>
      </c>
    </row>
    <row r="54" spans="1:12" x14ac:dyDescent="0.25">
      <c r="A54" s="21"/>
      <c r="B54" s="19"/>
      <c r="C54" s="23"/>
      <c r="D54" s="4" t="s">
        <v>38</v>
      </c>
      <c r="E54" s="8" t="s">
        <v>28</v>
      </c>
      <c r="F54" s="8" t="s">
        <v>28</v>
      </c>
      <c r="G54" s="8" t="s">
        <v>28</v>
      </c>
      <c r="H54" s="8" t="s">
        <v>28</v>
      </c>
      <c r="I54" s="8" t="s">
        <v>28</v>
      </c>
      <c r="J54" s="8" t="s">
        <v>28</v>
      </c>
      <c r="K54" s="8" t="s">
        <v>28</v>
      </c>
      <c r="L54" s="8" t="s">
        <v>28</v>
      </c>
    </row>
    <row r="55" spans="1:12" x14ac:dyDescent="0.25">
      <c r="A55" s="21"/>
      <c r="B55" s="19"/>
      <c r="C55" s="23"/>
      <c r="D55" s="4" t="s">
        <v>39</v>
      </c>
      <c r="E55" s="8">
        <f>SUM(E56:E57)</f>
        <v>2207.6999999999998</v>
      </c>
      <c r="F55" s="8">
        <f t="shared" ref="F55:K55" si="19">SUM(F56:F57)</f>
        <v>2207.6999999999998</v>
      </c>
      <c r="G55" s="8">
        <f t="shared" si="19"/>
        <v>2207.6999999999998</v>
      </c>
      <c r="H55" s="8">
        <f t="shared" si="19"/>
        <v>2207.6999999999998</v>
      </c>
      <c r="I55" s="8">
        <f t="shared" si="19"/>
        <v>2207.6999999999998</v>
      </c>
      <c r="J55" s="8">
        <f t="shared" si="19"/>
        <v>2207.6999999999998</v>
      </c>
      <c r="K55" s="8">
        <f t="shared" si="19"/>
        <v>2207.6999999999998</v>
      </c>
      <c r="L55" s="8">
        <f t="shared" ref="L55:L58" si="20">SUM(E55:K55)</f>
        <v>15453.900000000001</v>
      </c>
    </row>
    <row r="56" spans="1:12" ht="31.5" customHeight="1" x14ac:dyDescent="0.25">
      <c r="A56" s="21"/>
      <c r="B56" s="19"/>
      <c r="C56" s="23"/>
      <c r="D56" s="5" t="s">
        <v>50</v>
      </c>
      <c r="E56" s="8">
        <v>303.7</v>
      </c>
      <c r="F56" s="8">
        <v>303.7</v>
      </c>
      <c r="G56" s="8">
        <v>303.7</v>
      </c>
      <c r="H56" s="8">
        <v>303.7</v>
      </c>
      <c r="I56" s="8">
        <v>303.7</v>
      </c>
      <c r="J56" s="8">
        <v>303.7</v>
      </c>
      <c r="K56" s="8">
        <v>303.7</v>
      </c>
      <c r="L56" s="8">
        <f t="shared" si="20"/>
        <v>2125.9</v>
      </c>
    </row>
    <row r="57" spans="1:12" ht="45" x14ac:dyDescent="0.25">
      <c r="A57" s="21"/>
      <c r="B57" s="19"/>
      <c r="C57" s="23"/>
      <c r="D57" s="5" t="s">
        <v>51</v>
      </c>
      <c r="E57" s="10">
        <v>1904</v>
      </c>
      <c r="F57" s="8">
        <v>1904</v>
      </c>
      <c r="G57" s="8">
        <v>1904</v>
      </c>
      <c r="H57" s="8">
        <v>1904</v>
      </c>
      <c r="I57" s="8">
        <v>1904</v>
      </c>
      <c r="J57" s="8">
        <v>1904</v>
      </c>
      <c r="K57" s="8">
        <v>1904</v>
      </c>
      <c r="L57" s="8">
        <f t="shared" si="20"/>
        <v>13328</v>
      </c>
    </row>
    <row r="58" spans="1:12" x14ac:dyDescent="0.25">
      <c r="A58" s="21"/>
      <c r="B58" s="19"/>
      <c r="C58" s="23"/>
      <c r="D58" s="4" t="s">
        <v>40</v>
      </c>
      <c r="E58" s="10">
        <v>435.5</v>
      </c>
      <c r="F58" s="8"/>
      <c r="G58" s="8"/>
      <c r="H58" s="8"/>
      <c r="I58" s="8"/>
      <c r="J58" s="8"/>
      <c r="K58" s="8"/>
      <c r="L58" s="8">
        <f t="shared" si="20"/>
        <v>435.5</v>
      </c>
    </row>
    <row r="59" spans="1:12" ht="45" x14ac:dyDescent="0.25">
      <c r="A59" s="21"/>
      <c r="B59" s="19"/>
      <c r="C59" s="23"/>
      <c r="D59" s="4" t="s">
        <v>41</v>
      </c>
      <c r="E59" s="8" t="s">
        <v>28</v>
      </c>
      <c r="F59" s="8" t="s">
        <v>28</v>
      </c>
      <c r="G59" s="8" t="s">
        <v>28</v>
      </c>
      <c r="H59" s="8" t="s">
        <v>28</v>
      </c>
      <c r="I59" s="8" t="s">
        <v>28</v>
      </c>
      <c r="J59" s="8" t="s">
        <v>28</v>
      </c>
      <c r="K59" s="8" t="s">
        <v>28</v>
      </c>
      <c r="L59" s="8" t="s">
        <v>28</v>
      </c>
    </row>
    <row r="60" spans="1:12" ht="30.75" customHeight="1" x14ac:dyDescent="0.25">
      <c r="A60" s="21"/>
      <c r="B60" s="19"/>
      <c r="C60" s="23"/>
      <c r="D60" s="4" t="s">
        <v>57</v>
      </c>
      <c r="E60" s="8" t="s">
        <v>28</v>
      </c>
      <c r="F60" s="8" t="s">
        <v>28</v>
      </c>
      <c r="G60" s="8" t="s">
        <v>28</v>
      </c>
      <c r="H60" s="8" t="s">
        <v>28</v>
      </c>
      <c r="I60" s="8" t="s">
        <v>28</v>
      </c>
      <c r="J60" s="8" t="s">
        <v>28</v>
      </c>
      <c r="K60" s="8" t="s">
        <v>28</v>
      </c>
      <c r="L60" s="8" t="s">
        <v>28</v>
      </c>
    </row>
    <row r="61" spans="1:12" x14ac:dyDescent="0.25">
      <c r="A61" s="21">
        <v>6</v>
      </c>
      <c r="B61" s="19" t="s">
        <v>17</v>
      </c>
      <c r="C61" s="19" t="s">
        <v>23</v>
      </c>
      <c r="D61" s="4" t="s">
        <v>14</v>
      </c>
      <c r="E61" s="8">
        <f>E63+E66</f>
        <v>10325.500000000002</v>
      </c>
      <c r="F61" s="8">
        <f t="shared" ref="F61:K61" si="21">SUM(F63+F66)</f>
        <v>9802.6</v>
      </c>
      <c r="G61" s="8">
        <f t="shared" si="21"/>
        <v>9495.8000000000011</v>
      </c>
      <c r="H61" s="8">
        <f t="shared" si="21"/>
        <v>9495.8000000000011</v>
      </c>
      <c r="I61" s="8">
        <f t="shared" si="21"/>
        <v>9495.8000000000011</v>
      </c>
      <c r="J61" s="8">
        <f t="shared" si="21"/>
        <v>9495.8000000000011</v>
      </c>
      <c r="K61" s="8">
        <f t="shared" si="21"/>
        <v>9495.8000000000011</v>
      </c>
      <c r="L61" s="8">
        <f>SUM(E61:K61)</f>
        <v>67607.100000000006</v>
      </c>
    </row>
    <row r="62" spans="1:12" x14ac:dyDescent="0.25">
      <c r="A62" s="21"/>
      <c r="B62" s="19"/>
      <c r="C62" s="19"/>
      <c r="D62" s="4" t="s">
        <v>38</v>
      </c>
      <c r="E62" s="8" t="s">
        <v>28</v>
      </c>
      <c r="F62" s="8" t="s">
        <v>28</v>
      </c>
      <c r="G62" s="8" t="s">
        <v>28</v>
      </c>
      <c r="H62" s="8" t="s">
        <v>28</v>
      </c>
      <c r="I62" s="8" t="s">
        <v>28</v>
      </c>
      <c r="J62" s="8" t="s">
        <v>28</v>
      </c>
      <c r="K62" s="8" t="s">
        <v>28</v>
      </c>
      <c r="L62" s="8" t="s">
        <v>28</v>
      </c>
    </row>
    <row r="63" spans="1:12" x14ac:dyDescent="0.25">
      <c r="A63" s="21"/>
      <c r="B63" s="19"/>
      <c r="C63" s="19"/>
      <c r="D63" s="4" t="s">
        <v>39</v>
      </c>
      <c r="E63" s="8">
        <f>SUM(E64:E65)</f>
        <v>377.7</v>
      </c>
      <c r="F63" s="8">
        <f t="shared" ref="F63:J63" si="22">SUM(F64:F65)</f>
        <v>377.7</v>
      </c>
      <c r="G63" s="8">
        <f t="shared" si="22"/>
        <v>377.7</v>
      </c>
      <c r="H63" s="8">
        <f t="shared" si="22"/>
        <v>377.7</v>
      </c>
      <c r="I63" s="8">
        <f t="shared" si="22"/>
        <v>377.7</v>
      </c>
      <c r="J63" s="8">
        <f t="shared" si="22"/>
        <v>377.7</v>
      </c>
      <c r="K63" s="8">
        <f>SUM(K64:K65)</f>
        <v>377.7</v>
      </c>
      <c r="L63" s="8">
        <f t="shared" ref="L63:L68" si="23">SUM(E63:K63)</f>
        <v>2643.8999999999996</v>
      </c>
    </row>
    <row r="64" spans="1:12" ht="76.5" customHeight="1" x14ac:dyDescent="0.25">
      <c r="A64" s="21"/>
      <c r="B64" s="19"/>
      <c r="C64" s="19"/>
      <c r="D64" s="5" t="s">
        <v>52</v>
      </c>
      <c r="E64" s="8">
        <v>359.2</v>
      </c>
      <c r="F64" s="8">
        <v>359.2</v>
      </c>
      <c r="G64" s="8">
        <v>359.2</v>
      </c>
      <c r="H64" s="8">
        <v>359.2</v>
      </c>
      <c r="I64" s="8">
        <v>359.2</v>
      </c>
      <c r="J64" s="8">
        <v>359.2</v>
      </c>
      <c r="K64" s="8">
        <v>359.2</v>
      </c>
      <c r="L64" s="8">
        <f t="shared" si="23"/>
        <v>2514.3999999999996</v>
      </c>
    </row>
    <row r="65" spans="1:12" ht="45" x14ac:dyDescent="0.25">
      <c r="A65" s="21"/>
      <c r="B65" s="19"/>
      <c r="C65" s="19"/>
      <c r="D65" s="5" t="s">
        <v>46</v>
      </c>
      <c r="E65" s="8">
        <v>18.5</v>
      </c>
      <c r="F65" s="8">
        <v>18.5</v>
      </c>
      <c r="G65" s="8">
        <v>18.5</v>
      </c>
      <c r="H65" s="8">
        <v>18.5</v>
      </c>
      <c r="I65" s="8">
        <v>18.5</v>
      </c>
      <c r="J65" s="8">
        <v>18.5</v>
      </c>
      <c r="K65" s="8">
        <v>18.5</v>
      </c>
      <c r="L65" s="8">
        <f>SUM(E65:K65)</f>
        <v>129.5</v>
      </c>
    </row>
    <row r="66" spans="1:12" x14ac:dyDescent="0.25">
      <c r="A66" s="21"/>
      <c r="B66" s="19"/>
      <c r="C66" s="19"/>
      <c r="D66" s="4" t="s">
        <v>40</v>
      </c>
      <c r="E66" s="8">
        <f>SUM(E67:E68)</f>
        <v>9947.8000000000011</v>
      </c>
      <c r="F66" s="8">
        <f t="shared" ref="F66:K66" si="24">SUM(F67:F68)</f>
        <v>9424.9</v>
      </c>
      <c r="G66" s="8">
        <f t="shared" si="24"/>
        <v>9118.1</v>
      </c>
      <c r="H66" s="8">
        <f t="shared" si="24"/>
        <v>9118.1</v>
      </c>
      <c r="I66" s="8">
        <f t="shared" si="24"/>
        <v>9118.1</v>
      </c>
      <c r="J66" s="8">
        <f t="shared" si="24"/>
        <v>9118.1</v>
      </c>
      <c r="K66" s="8">
        <f t="shared" si="24"/>
        <v>9118.1</v>
      </c>
      <c r="L66" s="8">
        <f t="shared" si="23"/>
        <v>64963.199999999997</v>
      </c>
    </row>
    <row r="67" spans="1:12" x14ac:dyDescent="0.25">
      <c r="A67" s="21"/>
      <c r="B67" s="19"/>
      <c r="C67" s="19"/>
      <c r="D67" s="5" t="s">
        <v>47</v>
      </c>
      <c r="E67" s="8">
        <v>9041.2000000000007</v>
      </c>
      <c r="F67" s="8">
        <v>8907.4</v>
      </c>
      <c r="G67" s="8">
        <v>8568.9</v>
      </c>
      <c r="H67" s="8">
        <v>8568.9</v>
      </c>
      <c r="I67" s="8">
        <v>8568.9</v>
      </c>
      <c r="J67" s="8">
        <v>8568.9</v>
      </c>
      <c r="K67" s="8">
        <v>8568.9</v>
      </c>
      <c r="L67" s="8">
        <f t="shared" si="23"/>
        <v>60793.100000000006</v>
      </c>
    </row>
    <row r="68" spans="1:12" x14ac:dyDescent="0.25">
      <c r="A68" s="21"/>
      <c r="B68" s="19"/>
      <c r="C68" s="19"/>
      <c r="D68" s="5" t="s">
        <v>48</v>
      </c>
      <c r="E68" s="10">
        <v>906.6</v>
      </c>
      <c r="F68" s="8">
        <v>517.5</v>
      </c>
      <c r="G68" s="8">
        <v>549.20000000000005</v>
      </c>
      <c r="H68" s="8">
        <v>549.20000000000005</v>
      </c>
      <c r="I68" s="8">
        <v>549.20000000000005</v>
      </c>
      <c r="J68" s="8">
        <v>549.20000000000005</v>
      </c>
      <c r="K68" s="8">
        <v>549.20000000000005</v>
      </c>
      <c r="L68" s="8">
        <f t="shared" si="23"/>
        <v>4170.0999999999995</v>
      </c>
    </row>
    <row r="69" spans="1:12" ht="45" x14ac:dyDescent="0.25">
      <c r="A69" s="21"/>
      <c r="B69" s="19"/>
      <c r="C69" s="19"/>
      <c r="D69" s="4" t="s">
        <v>41</v>
      </c>
      <c r="E69" s="8" t="s">
        <v>28</v>
      </c>
      <c r="F69" s="8" t="s">
        <v>28</v>
      </c>
      <c r="G69" s="8" t="s">
        <v>28</v>
      </c>
      <c r="H69" s="8" t="s">
        <v>28</v>
      </c>
      <c r="I69" s="8" t="s">
        <v>28</v>
      </c>
      <c r="J69" s="8" t="s">
        <v>28</v>
      </c>
      <c r="K69" s="8" t="s">
        <v>28</v>
      </c>
      <c r="L69" s="8" t="s">
        <v>28</v>
      </c>
    </row>
    <row r="70" spans="1:12" ht="31.5" customHeight="1" x14ac:dyDescent="0.25">
      <c r="A70" s="21"/>
      <c r="B70" s="19"/>
      <c r="C70" s="19"/>
      <c r="D70" s="4" t="s">
        <v>57</v>
      </c>
      <c r="E70" s="8" t="s">
        <v>28</v>
      </c>
      <c r="F70" s="8" t="s">
        <v>28</v>
      </c>
      <c r="G70" s="8" t="s">
        <v>28</v>
      </c>
      <c r="H70" s="8" t="s">
        <v>28</v>
      </c>
      <c r="I70" s="8" t="s">
        <v>28</v>
      </c>
      <c r="J70" s="8" t="s">
        <v>28</v>
      </c>
      <c r="K70" s="8" t="s">
        <v>28</v>
      </c>
      <c r="L70" s="8" t="s">
        <v>28</v>
      </c>
    </row>
    <row r="71" spans="1:12" x14ac:dyDescent="0.25">
      <c r="A71" s="21">
        <v>7</v>
      </c>
      <c r="B71" s="19" t="s">
        <v>17</v>
      </c>
      <c r="C71" s="19" t="s">
        <v>59</v>
      </c>
      <c r="D71" s="4" t="s">
        <v>14</v>
      </c>
      <c r="E71" s="8">
        <f>E74+E72+E73</f>
        <v>625.4</v>
      </c>
      <c r="F71" s="8" t="s">
        <v>28</v>
      </c>
      <c r="G71" s="8" t="s">
        <v>28</v>
      </c>
      <c r="H71" s="8">
        <f>SUM(H73:H74)</f>
        <v>10000</v>
      </c>
      <c r="I71" s="8">
        <f>SUM(I73:I74)</f>
        <v>20000</v>
      </c>
      <c r="J71" s="8" t="s">
        <v>28</v>
      </c>
      <c r="K71" s="8" t="s">
        <v>28</v>
      </c>
      <c r="L71" s="8">
        <f>SUM(E71:K71)</f>
        <v>30625.4</v>
      </c>
    </row>
    <row r="72" spans="1:12" x14ac:dyDescent="0.25">
      <c r="A72" s="21"/>
      <c r="B72" s="19"/>
      <c r="C72" s="19"/>
      <c r="D72" s="4" t="s">
        <v>38</v>
      </c>
      <c r="E72" s="8"/>
      <c r="F72" s="8" t="s">
        <v>28</v>
      </c>
      <c r="G72" s="8" t="s">
        <v>28</v>
      </c>
      <c r="H72" s="8" t="s">
        <v>28</v>
      </c>
      <c r="I72" s="8" t="s">
        <v>28</v>
      </c>
      <c r="J72" s="8" t="s">
        <v>28</v>
      </c>
      <c r="K72" s="8" t="s">
        <v>28</v>
      </c>
      <c r="L72" s="8" t="s">
        <v>28</v>
      </c>
    </row>
    <row r="73" spans="1:12" x14ac:dyDescent="0.25">
      <c r="A73" s="21"/>
      <c r="B73" s="19"/>
      <c r="C73" s="19"/>
      <c r="D73" s="4" t="s">
        <v>39</v>
      </c>
      <c r="E73" s="8"/>
      <c r="F73" s="8"/>
      <c r="G73" s="8"/>
      <c r="H73" s="8">
        <v>8000</v>
      </c>
      <c r="I73" s="8">
        <v>16000</v>
      </c>
      <c r="J73" s="8"/>
      <c r="K73" s="8"/>
      <c r="L73" s="8">
        <f>SUM(E73:K73)</f>
        <v>24000</v>
      </c>
    </row>
    <row r="74" spans="1:12" x14ac:dyDescent="0.25">
      <c r="A74" s="21"/>
      <c r="B74" s="19"/>
      <c r="C74" s="19"/>
      <c r="D74" s="4" t="s">
        <v>40</v>
      </c>
      <c r="E74" s="8">
        <v>625.4</v>
      </c>
      <c r="F74" s="8"/>
      <c r="G74" s="8"/>
      <c r="H74" s="8">
        <v>2000</v>
      </c>
      <c r="I74" s="8">
        <v>4000</v>
      </c>
      <c r="J74" s="8"/>
      <c r="K74" s="8"/>
      <c r="L74" s="8">
        <f>SUM(E74:K74)</f>
        <v>6625.4</v>
      </c>
    </row>
    <row r="75" spans="1:12" ht="45" x14ac:dyDescent="0.25">
      <c r="A75" s="21"/>
      <c r="B75" s="19"/>
      <c r="C75" s="19"/>
      <c r="D75" s="4" t="s">
        <v>41</v>
      </c>
      <c r="E75" s="13" t="s">
        <v>28</v>
      </c>
      <c r="F75" s="8" t="s">
        <v>28</v>
      </c>
      <c r="G75" s="8" t="s">
        <v>28</v>
      </c>
      <c r="H75" s="8" t="s">
        <v>28</v>
      </c>
      <c r="I75" s="8" t="s">
        <v>28</v>
      </c>
      <c r="J75" s="8" t="s">
        <v>28</v>
      </c>
      <c r="K75" s="8" t="s">
        <v>28</v>
      </c>
      <c r="L75" s="8" t="s">
        <v>28</v>
      </c>
    </row>
    <row r="76" spans="1:12" ht="32.25" customHeight="1" x14ac:dyDescent="0.25">
      <c r="A76" s="21"/>
      <c r="B76" s="19"/>
      <c r="C76" s="19"/>
      <c r="D76" s="4" t="s">
        <v>57</v>
      </c>
      <c r="E76" s="8" t="s">
        <v>28</v>
      </c>
      <c r="F76" s="8" t="s">
        <v>28</v>
      </c>
      <c r="G76" s="8" t="s">
        <v>28</v>
      </c>
      <c r="H76" s="8" t="s">
        <v>28</v>
      </c>
      <c r="I76" s="8" t="s">
        <v>28</v>
      </c>
      <c r="J76" s="8" t="s">
        <v>28</v>
      </c>
      <c r="K76" s="8" t="s">
        <v>28</v>
      </c>
      <c r="L76" s="8" t="s">
        <v>28</v>
      </c>
    </row>
    <row r="77" spans="1:12" x14ac:dyDescent="0.25">
      <c r="A77" s="21">
        <v>8</v>
      </c>
      <c r="B77" s="19" t="s">
        <v>17</v>
      </c>
      <c r="C77" s="19" t="s">
        <v>24</v>
      </c>
      <c r="D77" s="4" t="s">
        <v>14</v>
      </c>
      <c r="E77" s="8">
        <f>E79</f>
        <v>11797.7</v>
      </c>
      <c r="F77" s="8">
        <f t="shared" ref="F77:K77" si="25">F79</f>
        <v>12558</v>
      </c>
      <c r="G77" s="8">
        <f t="shared" si="25"/>
        <v>13107</v>
      </c>
      <c r="H77" s="8">
        <f t="shared" si="25"/>
        <v>13107</v>
      </c>
      <c r="I77" s="8">
        <f t="shared" si="25"/>
        <v>13107</v>
      </c>
      <c r="J77" s="8">
        <f t="shared" si="25"/>
        <v>13107</v>
      </c>
      <c r="K77" s="8">
        <f t="shared" si="25"/>
        <v>13107</v>
      </c>
      <c r="L77" s="8">
        <f>SUM(E77:K77)</f>
        <v>89890.7</v>
      </c>
    </row>
    <row r="78" spans="1:12" x14ac:dyDescent="0.25">
      <c r="A78" s="21"/>
      <c r="B78" s="19"/>
      <c r="C78" s="19"/>
      <c r="D78" s="4" t="s">
        <v>38</v>
      </c>
      <c r="E78" s="8"/>
      <c r="F78" s="8"/>
      <c r="G78" s="8"/>
      <c r="H78" s="8"/>
      <c r="I78" s="8"/>
      <c r="J78" s="8"/>
      <c r="K78" s="8"/>
      <c r="L78" s="8"/>
    </row>
    <row r="79" spans="1:12" x14ac:dyDescent="0.25">
      <c r="A79" s="21"/>
      <c r="B79" s="19"/>
      <c r="C79" s="19"/>
      <c r="D79" s="4" t="s">
        <v>39</v>
      </c>
      <c r="E79" s="8">
        <f>SUM(E80:E81)</f>
        <v>11797.7</v>
      </c>
      <c r="F79" s="8">
        <f t="shared" ref="F79:K79" si="26">SUM(F80:F81)</f>
        <v>12558</v>
      </c>
      <c r="G79" s="8">
        <f t="shared" si="26"/>
        <v>13107</v>
      </c>
      <c r="H79" s="8">
        <f t="shared" si="26"/>
        <v>13107</v>
      </c>
      <c r="I79" s="8">
        <f t="shared" si="26"/>
        <v>13107</v>
      </c>
      <c r="J79" s="8">
        <f t="shared" si="26"/>
        <v>13107</v>
      </c>
      <c r="K79" s="8">
        <f t="shared" si="26"/>
        <v>13107</v>
      </c>
      <c r="L79" s="8">
        <f t="shared" ref="L79:L81" si="27">SUM(E79:K79)</f>
        <v>89890.7</v>
      </c>
    </row>
    <row r="80" spans="1:12" ht="210" x14ac:dyDescent="0.25">
      <c r="A80" s="21"/>
      <c r="B80" s="19"/>
      <c r="C80" s="19"/>
      <c r="D80" s="5" t="s">
        <v>53</v>
      </c>
      <c r="E80" s="8">
        <v>10302</v>
      </c>
      <c r="F80" s="8">
        <v>10976</v>
      </c>
      <c r="G80" s="8">
        <v>11525</v>
      </c>
      <c r="H80" s="8">
        <v>11525</v>
      </c>
      <c r="I80" s="8">
        <v>11525</v>
      </c>
      <c r="J80" s="8">
        <v>11525</v>
      </c>
      <c r="K80" s="8">
        <v>11525</v>
      </c>
      <c r="L80" s="8">
        <f t="shared" si="27"/>
        <v>78903</v>
      </c>
    </row>
    <row r="81" spans="1:12" ht="90" x14ac:dyDescent="0.25">
      <c r="A81" s="21"/>
      <c r="B81" s="19"/>
      <c r="C81" s="19"/>
      <c r="D81" s="5" t="s">
        <v>54</v>
      </c>
      <c r="E81" s="8">
        <v>1495.7</v>
      </c>
      <c r="F81" s="8">
        <v>1582</v>
      </c>
      <c r="G81" s="8">
        <v>1582</v>
      </c>
      <c r="H81" s="8">
        <v>1582</v>
      </c>
      <c r="I81" s="8">
        <v>1582</v>
      </c>
      <c r="J81" s="8">
        <v>1582</v>
      </c>
      <c r="K81" s="8">
        <v>1582</v>
      </c>
      <c r="L81" s="8">
        <f t="shared" si="27"/>
        <v>10987.7</v>
      </c>
    </row>
    <row r="82" spans="1:12" x14ac:dyDescent="0.25">
      <c r="A82" s="21"/>
      <c r="B82" s="19"/>
      <c r="C82" s="19"/>
      <c r="D82" s="4" t="s">
        <v>40</v>
      </c>
      <c r="E82" s="8" t="s">
        <v>28</v>
      </c>
      <c r="F82" s="8" t="s">
        <v>28</v>
      </c>
      <c r="G82" s="8" t="s">
        <v>28</v>
      </c>
      <c r="H82" s="8" t="s">
        <v>28</v>
      </c>
      <c r="I82" s="8" t="s">
        <v>28</v>
      </c>
      <c r="J82" s="8" t="s">
        <v>28</v>
      </c>
      <c r="K82" s="8" t="s">
        <v>28</v>
      </c>
      <c r="L82" s="8" t="s">
        <v>28</v>
      </c>
    </row>
    <row r="83" spans="1:12" x14ac:dyDescent="0.25">
      <c r="A83" s="21"/>
      <c r="B83" s="19"/>
      <c r="C83" s="19"/>
      <c r="D83" s="5" t="s">
        <v>47</v>
      </c>
      <c r="E83" s="8" t="s">
        <v>28</v>
      </c>
      <c r="F83" s="8" t="s">
        <v>28</v>
      </c>
      <c r="G83" s="8" t="s">
        <v>28</v>
      </c>
      <c r="H83" s="8" t="s">
        <v>28</v>
      </c>
      <c r="I83" s="8" t="s">
        <v>28</v>
      </c>
      <c r="J83" s="8" t="s">
        <v>28</v>
      </c>
      <c r="K83" s="8" t="s">
        <v>28</v>
      </c>
      <c r="L83" s="8" t="s">
        <v>28</v>
      </c>
    </row>
    <row r="84" spans="1:12" x14ac:dyDescent="0.25">
      <c r="A84" s="21"/>
      <c r="B84" s="19"/>
      <c r="C84" s="19"/>
      <c r="D84" s="5" t="s">
        <v>48</v>
      </c>
      <c r="E84" s="8" t="s">
        <v>28</v>
      </c>
      <c r="F84" s="8" t="s">
        <v>28</v>
      </c>
      <c r="G84" s="8" t="s">
        <v>28</v>
      </c>
      <c r="H84" s="8" t="s">
        <v>28</v>
      </c>
      <c r="I84" s="8" t="s">
        <v>28</v>
      </c>
      <c r="J84" s="8" t="s">
        <v>28</v>
      </c>
      <c r="K84" s="8" t="s">
        <v>28</v>
      </c>
      <c r="L84" s="8" t="s">
        <v>28</v>
      </c>
    </row>
    <row r="85" spans="1:12" ht="45.75" customHeight="1" x14ac:dyDescent="0.25">
      <c r="A85" s="21"/>
      <c r="B85" s="19"/>
      <c r="C85" s="19"/>
      <c r="D85" s="4" t="s">
        <v>41</v>
      </c>
      <c r="E85" s="8" t="s">
        <v>28</v>
      </c>
      <c r="F85" s="8" t="s">
        <v>28</v>
      </c>
      <c r="G85" s="8" t="s">
        <v>28</v>
      </c>
      <c r="H85" s="8" t="s">
        <v>28</v>
      </c>
      <c r="I85" s="8" t="s">
        <v>28</v>
      </c>
      <c r="J85" s="8" t="s">
        <v>28</v>
      </c>
      <c r="K85" s="8" t="s">
        <v>28</v>
      </c>
      <c r="L85" s="8" t="s">
        <v>28</v>
      </c>
    </row>
    <row r="86" spans="1:12" x14ac:dyDescent="0.25">
      <c r="A86" s="21"/>
      <c r="B86" s="19"/>
      <c r="C86" s="19"/>
      <c r="D86" s="4" t="s">
        <v>42</v>
      </c>
      <c r="E86" s="8" t="s">
        <v>28</v>
      </c>
      <c r="F86" s="8" t="s">
        <v>28</v>
      </c>
      <c r="G86" s="8" t="s">
        <v>28</v>
      </c>
      <c r="H86" s="8" t="s">
        <v>28</v>
      </c>
      <c r="I86" s="8" t="s">
        <v>28</v>
      </c>
      <c r="J86" s="8" t="s">
        <v>28</v>
      </c>
      <c r="K86" s="8" t="s">
        <v>28</v>
      </c>
      <c r="L86" s="8" t="s">
        <v>28</v>
      </c>
    </row>
    <row r="87" spans="1:12" x14ac:dyDescent="0.25">
      <c r="A87" s="21">
        <v>9</v>
      </c>
      <c r="B87" s="19" t="s">
        <v>17</v>
      </c>
      <c r="C87" s="19" t="s">
        <v>26</v>
      </c>
      <c r="D87" s="4" t="s">
        <v>14</v>
      </c>
      <c r="E87" s="8">
        <f>E89+E93</f>
        <v>20194.7</v>
      </c>
      <c r="F87" s="8">
        <f>F89+F93</f>
        <v>17305.8</v>
      </c>
      <c r="G87" s="8">
        <f t="shared" ref="G87:K87" si="28">G89+G93</f>
        <v>17405.2</v>
      </c>
      <c r="H87" s="8">
        <f t="shared" si="28"/>
        <v>17405.2</v>
      </c>
      <c r="I87" s="8">
        <f t="shared" si="28"/>
        <v>17405.2</v>
      </c>
      <c r="J87" s="8">
        <f t="shared" si="28"/>
        <v>17405.2</v>
      </c>
      <c r="K87" s="8">
        <f t="shared" si="28"/>
        <v>17405.2</v>
      </c>
      <c r="L87" s="8">
        <f>SUM(E87:K87)</f>
        <v>124526.49999999999</v>
      </c>
    </row>
    <row r="88" spans="1:12" x14ac:dyDescent="0.25">
      <c r="A88" s="21"/>
      <c r="B88" s="19"/>
      <c r="C88" s="19"/>
      <c r="D88" s="4" t="s">
        <v>38</v>
      </c>
      <c r="E88" s="8" t="s">
        <v>28</v>
      </c>
      <c r="F88" s="8" t="s">
        <v>28</v>
      </c>
      <c r="G88" s="8" t="s">
        <v>28</v>
      </c>
      <c r="H88" s="8" t="s">
        <v>28</v>
      </c>
      <c r="I88" s="8" t="s">
        <v>28</v>
      </c>
      <c r="J88" s="8" t="s">
        <v>28</v>
      </c>
      <c r="K88" s="8" t="s">
        <v>28</v>
      </c>
      <c r="L88" s="8" t="s">
        <v>28</v>
      </c>
    </row>
    <row r="89" spans="1:12" x14ac:dyDescent="0.25">
      <c r="A89" s="21"/>
      <c r="B89" s="19"/>
      <c r="C89" s="19"/>
      <c r="D89" s="4" t="s">
        <v>39</v>
      </c>
      <c r="E89" s="8">
        <f>SUM(E90:E92)</f>
        <v>6740.4</v>
      </c>
      <c r="F89" s="8">
        <f t="shared" ref="F89:K89" si="29">SUM(F90:F92)</f>
        <v>7142.4</v>
      </c>
      <c r="G89" s="8">
        <f t="shared" si="29"/>
        <v>7568.4</v>
      </c>
      <c r="H89" s="8">
        <f t="shared" si="29"/>
        <v>7568.4</v>
      </c>
      <c r="I89" s="8">
        <f t="shared" si="29"/>
        <v>7568.4</v>
      </c>
      <c r="J89" s="8">
        <f t="shared" si="29"/>
        <v>7568.4</v>
      </c>
      <c r="K89" s="8">
        <f t="shared" si="29"/>
        <v>7568.4</v>
      </c>
      <c r="L89" s="8">
        <f t="shared" ref="L89:L95" si="30">SUM(E89:K89)</f>
        <v>51724.800000000003</v>
      </c>
    </row>
    <row r="90" spans="1:12" ht="30" x14ac:dyDescent="0.25">
      <c r="A90" s="21"/>
      <c r="B90" s="19"/>
      <c r="C90" s="19"/>
      <c r="D90" s="5" t="s">
        <v>55</v>
      </c>
      <c r="E90" s="8">
        <v>195</v>
      </c>
      <c r="F90" s="8">
        <v>207</v>
      </c>
      <c r="G90" s="8">
        <v>219</v>
      </c>
      <c r="H90" s="8">
        <v>219</v>
      </c>
      <c r="I90" s="8">
        <v>219</v>
      </c>
      <c r="J90" s="8">
        <v>219</v>
      </c>
      <c r="K90" s="8">
        <v>219</v>
      </c>
      <c r="L90" s="8">
        <f t="shared" si="30"/>
        <v>1497</v>
      </c>
    </row>
    <row r="91" spans="1:12" ht="30" x14ac:dyDescent="0.25">
      <c r="A91" s="21"/>
      <c r="B91" s="19"/>
      <c r="C91" s="19"/>
      <c r="D91" s="5" t="s">
        <v>56</v>
      </c>
      <c r="E91" s="8">
        <v>6495</v>
      </c>
      <c r="F91" s="8">
        <v>6885</v>
      </c>
      <c r="G91" s="8">
        <v>7299</v>
      </c>
      <c r="H91" s="8">
        <v>7299</v>
      </c>
      <c r="I91" s="8">
        <v>7299</v>
      </c>
      <c r="J91" s="8">
        <v>7299</v>
      </c>
      <c r="K91" s="8">
        <v>7299</v>
      </c>
      <c r="L91" s="8">
        <f t="shared" si="30"/>
        <v>49875</v>
      </c>
    </row>
    <row r="92" spans="1:12" ht="45" x14ac:dyDescent="0.25">
      <c r="A92" s="21"/>
      <c r="B92" s="19"/>
      <c r="C92" s="19"/>
      <c r="D92" s="5" t="s">
        <v>46</v>
      </c>
      <c r="E92" s="8">
        <v>50.4</v>
      </c>
      <c r="F92" s="8">
        <v>50.4</v>
      </c>
      <c r="G92" s="8">
        <v>50.4</v>
      </c>
      <c r="H92" s="8">
        <v>50.4</v>
      </c>
      <c r="I92" s="8">
        <v>50.4</v>
      </c>
      <c r="J92" s="8">
        <v>50.4</v>
      </c>
      <c r="K92" s="8">
        <v>50.4</v>
      </c>
      <c r="L92" s="8">
        <f t="shared" si="30"/>
        <v>352.79999999999995</v>
      </c>
    </row>
    <row r="93" spans="1:12" x14ac:dyDescent="0.25">
      <c r="A93" s="21"/>
      <c r="B93" s="19"/>
      <c r="C93" s="19"/>
      <c r="D93" s="4" t="s">
        <v>40</v>
      </c>
      <c r="E93" s="10">
        <f>SUM(E94:E95)</f>
        <v>13454.300000000001</v>
      </c>
      <c r="F93" s="8">
        <f t="shared" ref="F93:K93" si="31">SUM(F94:F95)</f>
        <v>10163.4</v>
      </c>
      <c r="G93" s="8">
        <f t="shared" si="31"/>
        <v>9836.8000000000011</v>
      </c>
      <c r="H93" s="8">
        <f t="shared" si="31"/>
        <v>9836.8000000000011</v>
      </c>
      <c r="I93" s="8">
        <f t="shared" si="31"/>
        <v>9836.8000000000011</v>
      </c>
      <c r="J93" s="8">
        <f t="shared" si="31"/>
        <v>9836.8000000000011</v>
      </c>
      <c r="K93" s="8">
        <f t="shared" si="31"/>
        <v>9836.8000000000011</v>
      </c>
      <c r="L93" s="8">
        <f t="shared" si="30"/>
        <v>72801.700000000012</v>
      </c>
    </row>
    <row r="94" spans="1:12" x14ac:dyDescent="0.25">
      <c r="A94" s="21"/>
      <c r="B94" s="19"/>
      <c r="C94" s="19"/>
      <c r="D94" s="5" t="s">
        <v>47</v>
      </c>
      <c r="E94" s="8">
        <v>9717.7000000000007</v>
      </c>
      <c r="F94" s="8">
        <v>9573.9</v>
      </c>
      <c r="G94" s="8">
        <v>9210.1</v>
      </c>
      <c r="H94" s="8">
        <v>9210.1</v>
      </c>
      <c r="I94" s="8">
        <v>9210.1</v>
      </c>
      <c r="J94" s="8">
        <v>9210.1</v>
      </c>
      <c r="K94" s="8">
        <v>9210.1</v>
      </c>
      <c r="L94" s="8">
        <f t="shared" si="30"/>
        <v>65342.099999999991</v>
      </c>
    </row>
    <row r="95" spans="1:12" x14ac:dyDescent="0.25">
      <c r="A95" s="21"/>
      <c r="B95" s="19"/>
      <c r="C95" s="19"/>
      <c r="D95" s="5" t="s">
        <v>48</v>
      </c>
      <c r="E95" s="8">
        <v>3736.6</v>
      </c>
      <c r="F95" s="8">
        <v>589.5</v>
      </c>
      <c r="G95" s="8">
        <v>626.70000000000005</v>
      </c>
      <c r="H95" s="8">
        <v>626.70000000000005</v>
      </c>
      <c r="I95" s="8">
        <v>626.70000000000005</v>
      </c>
      <c r="J95" s="8">
        <v>626.70000000000005</v>
      </c>
      <c r="K95" s="8">
        <v>626.70000000000005</v>
      </c>
      <c r="L95" s="8">
        <f t="shared" si="30"/>
        <v>7459.5999999999995</v>
      </c>
    </row>
    <row r="96" spans="1:12" ht="46.5" customHeight="1" x14ac:dyDescent="0.25">
      <c r="A96" s="21"/>
      <c r="B96" s="19"/>
      <c r="C96" s="19"/>
      <c r="D96" s="4" t="s">
        <v>41</v>
      </c>
      <c r="E96" s="8" t="s">
        <v>28</v>
      </c>
      <c r="F96" s="8" t="s">
        <v>28</v>
      </c>
      <c r="G96" s="8" t="s">
        <v>28</v>
      </c>
      <c r="H96" s="8" t="s">
        <v>28</v>
      </c>
      <c r="I96" s="8" t="s">
        <v>28</v>
      </c>
      <c r="J96" s="8" t="s">
        <v>28</v>
      </c>
      <c r="K96" s="8" t="s">
        <v>28</v>
      </c>
      <c r="L96" s="8" t="s">
        <v>28</v>
      </c>
    </row>
    <row r="97" spans="1:12" ht="30" x14ac:dyDescent="0.25">
      <c r="A97" s="21"/>
      <c r="B97" s="19"/>
      <c r="C97" s="19"/>
      <c r="D97" s="4" t="s">
        <v>57</v>
      </c>
      <c r="E97" s="8" t="s">
        <v>28</v>
      </c>
      <c r="F97" s="8" t="s">
        <v>28</v>
      </c>
      <c r="G97" s="8" t="s">
        <v>28</v>
      </c>
      <c r="H97" s="8" t="s">
        <v>28</v>
      </c>
      <c r="I97" s="8" t="s">
        <v>28</v>
      </c>
      <c r="J97" s="8" t="s">
        <v>28</v>
      </c>
      <c r="K97" s="8" t="s">
        <v>28</v>
      </c>
      <c r="L97" s="8" t="s">
        <v>28</v>
      </c>
    </row>
    <row r="98" spans="1:12" x14ac:dyDescent="0.25">
      <c r="A98" s="21">
        <v>10</v>
      </c>
      <c r="B98" s="19" t="s">
        <v>17</v>
      </c>
      <c r="C98" s="19" t="s">
        <v>25</v>
      </c>
      <c r="D98" s="4" t="s">
        <v>14</v>
      </c>
      <c r="E98" s="8">
        <f>E100+E101+E103</f>
        <v>2197.3000000000002</v>
      </c>
      <c r="F98" s="8">
        <f t="shared" ref="F98:K98" si="32">F100</f>
        <v>2439.1</v>
      </c>
      <c r="G98" s="8">
        <f t="shared" si="32"/>
        <v>2559.6</v>
      </c>
      <c r="H98" s="8">
        <f t="shared" si="32"/>
        <v>2559.6</v>
      </c>
      <c r="I98" s="8">
        <f t="shared" si="32"/>
        <v>2559.6</v>
      </c>
      <c r="J98" s="8">
        <f t="shared" si="32"/>
        <v>2559.6</v>
      </c>
      <c r="K98" s="8">
        <f t="shared" si="32"/>
        <v>2559.6</v>
      </c>
      <c r="L98" s="8">
        <f>SUM(E98:K98)</f>
        <v>17434.400000000001</v>
      </c>
    </row>
    <row r="99" spans="1:12" x14ac:dyDescent="0.25">
      <c r="A99" s="21"/>
      <c r="B99" s="19"/>
      <c r="C99" s="19"/>
      <c r="D99" s="4" t="s">
        <v>38</v>
      </c>
      <c r="E99" s="8"/>
      <c r="F99" s="8"/>
      <c r="G99" s="8"/>
      <c r="H99" s="8"/>
      <c r="I99" s="8"/>
      <c r="J99" s="8"/>
      <c r="K99" s="8"/>
      <c r="L99" s="7"/>
    </row>
    <row r="100" spans="1:12" x14ac:dyDescent="0.25">
      <c r="A100" s="21"/>
      <c r="B100" s="19"/>
      <c r="C100" s="19"/>
      <c r="D100" s="4" t="s">
        <v>39</v>
      </c>
      <c r="E100" s="8">
        <v>1947.3</v>
      </c>
      <c r="F100" s="8">
        <v>2439.1</v>
      </c>
      <c r="G100" s="8">
        <v>2559.6</v>
      </c>
      <c r="H100" s="8">
        <v>2559.6</v>
      </c>
      <c r="I100" s="8">
        <v>2559.6</v>
      </c>
      <c r="J100" s="8">
        <v>2559.6</v>
      </c>
      <c r="K100" s="8">
        <v>2559.6</v>
      </c>
      <c r="L100" s="8">
        <f>SUM(E100:K100)</f>
        <v>17184.400000000001</v>
      </c>
    </row>
    <row r="101" spans="1:12" x14ac:dyDescent="0.25">
      <c r="A101" s="21"/>
      <c r="B101" s="19"/>
      <c r="C101" s="19"/>
      <c r="D101" s="4" t="s">
        <v>40</v>
      </c>
      <c r="E101" s="10">
        <v>250</v>
      </c>
      <c r="F101" s="14"/>
      <c r="G101" s="14"/>
      <c r="H101" s="14"/>
      <c r="I101" s="14"/>
      <c r="J101" s="14"/>
      <c r="K101" s="14"/>
      <c r="L101" s="8">
        <f>SUM(E101:K101)</f>
        <v>250</v>
      </c>
    </row>
    <row r="102" spans="1:12" ht="47.25" customHeight="1" x14ac:dyDescent="0.25">
      <c r="A102" s="21"/>
      <c r="B102" s="19"/>
      <c r="C102" s="19"/>
      <c r="D102" s="4" t="s">
        <v>41</v>
      </c>
      <c r="E102" s="15" t="s">
        <v>28</v>
      </c>
      <c r="F102" s="15" t="s">
        <v>28</v>
      </c>
      <c r="G102" s="15" t="s">
        <v>28</v>
      </c>
      <c r="H102" s="15" t="s">
        <v>28</v>
      </c>
      <c r="I102" s="15" t="s">
        <v>28</v>
      </c>
      <c r="J102" s="15" t="s">
        <v>28</v>
      </c>
      <c r="K102" s="15" t="s">
        <v>28</v>
      </c>
      <c r="L102" s="15" t="s">
        <v>28</v>
      </c>
    </row>
    <row r="103" spans="1:12" ht="30" x14ac:dyDescent="0.25">
      <c r="A103" s="21"/>
      <c r="B103" s="19"/>
      <c r="C103" s="19"/>
      <c r="D103" s="4" t="s">
        <v>57</v>
      </c>
      <c r="E103" s="8"/>
      <c r="F103" s="8" t="s">
        <v>28</v>
      </c>
      <c r="G103" s="8" t="s">
        <v>28</v>
      </c>
      <c r="H103" s="8" t="s">
        <v>28</v>
      </c>
      <c r="I103" s="8" t="s">
        <v>28</v>
      </c>
      <c r="J103" s="8" t="s">
        <v>28</v>
      </c>
      <c r="K103" s="8" t="s">
        <v>28</v>
      </c>
      <c r="L103" s="8" t="s">
        <v>28</v>
      </c>
    </row>
    <row r="104" spans="1:12" x14ac:dyDescent="0.25">
      <c r="A104" s="21">
        <v>11</v>
      </c>
      <c r="B104" s="19" t="s">
        <v>17</v>
      </c>
      <c r="C104" s="19" t="s">
        <v>27</v>
      </c>
      <c r="D104" s="4" t="s">
        <v>14</v>
      </c>
      <c r="E104" s="8">
        <v>10</v>
      </c>
      <c r="F104" s="8" t="s">
        <v>28</v>
      </c>
      <c r="G104" s="8" t="s">
        <v>28</v>
      </c>
      <c r="H104" s="8" t="s">
        <v>28</v>
      </c>
      <c r="I104" s="8" t="s">
        <v>28</v>
      </c>
      <c r="J104" s="8" t="s">
        <v>28</v>
      </c>
      <c r="K104" s="8" t="s">
        <v>28</v>
      </c>
      <c r="L104" s="8">
        <f>E104</f>
        <v>10</v>
      </c>
    </row>
    <row r="105" spans="1:12" x14ac:dyDescent="0.25">
      <c r="A105" s="21"/>
      <c r="B105" s="19"/>
      <c r="C105" s="19"/>
      <c r="D105" s="4" t="s">
        <v>38</v>
      </c>
      <c r="E105" s="8"/>
      <c r="F105" s="8"/>
      <c r="G105" s="8"/>
      <c r="H105" s="8"/>
      <c r="I105" s="8"/>
      <c r="J105" s="8"/>
      <c r="K105" s="8"/>
      <c r="L105" s="7"/>
    </row>
    <row r="106" spans="1:12" x14ac:dyDescent="0.25">
      <c r="A106" s="21"/>
      <c r="B106" s="19"/>
      <c r="C106" s="19"/>
      <c r="D106" s="4" t="s">
        <v>39</v>
      </c>
      <c r="E106" s="8"/>
      <c r="F106" s="8"/>
      <c r="G106" s="8"/>
      <c r="H106" s="8"/>
      <c r="I106" s="8"/>
      <c r="J106" s="8"/>
      <c r="K106" s="8"/>
      <c r="L106" s="7"/>
    </row>
    <row r="107" spans="1:12" x14ac:dyDescent="0.25">
      <c r="A107" s="21"/>
      <c r="B107" s="19"/>
      <c r="C107" s="19"/>
      <c r="D107" s="4" t="s">
        <v>40</v>
      </c>
      <c r="E107" s="8">
        <v>10</v>
      </c>
      <c r="F107" s="8"/>
      <c r="G107" s="8"/>
      <c r="H107" s="8"/>
      <c r="I107" s="8"/>
      <c r="J107" s="8"/>
      <c r="K107" s="8"/>
      <c r="L107" s="8">
        <f>E107</f>
        <v>10</v>
      </c>
    </row>
    <row r="108" spans="1:12" ht="47.25" customHeight="1" x14ac:dyDescent="0.25">
      <c r="A108" s="21"/>
      <c r="B108" s="19"/>
      <c r="C108" s="19"/>
      <c r="D108" s="4" t="s">
        <v>41</v>
      </c>
      <c r="E108" s="16"/>
      <c r="F108" s="8" t="s">
        <v>28</v>
      </c>
      <c r="G108" s="8" t="s">
        <v>28</v>
      </c>
      <c r="H108" s="8" t="s">
        <v>28</v>
      </c>
      <c r="I108" s="8" t="s">
        <v>28</v>
      </c>
      <c r="J108" s="8" t="s">
        <v>28</v>
      </c>
      <c r="K108" s="8" t="s">
        <v>28</v>
      </c>
      <c r="L108" s="14"/>
    </row>
    <row r="109" spans="1:12" ht="30" x14ac:dyDescent="0.25">
      <c r="A109" s="21"/>
      <c r="B109" s="19"/>
      <c r="C109" s="19"/>
      <c r="D109" s="4" t="s">
        <v>57</v>
      </c>
      <c r="E109" s="8" t="s">
        <v>28</v>
      </c>
      <c r="F109" s="8" t="s">
        <v>28</v>
      </c>
      <c r="G109" s="8" t="s">
        <v>28</v>
      </c>
      <c r="H109" s="8" t="s">
        <v>28</v>
      </c>
      <c r="I109" s="8" t="s">
        <v>28</v>
      </c>
      <c r="J109" s="8" t="s">
        <v>28</v>
      </c>
      <c r="K109" s="8" t="s">
        <v>28</v>
      </c>
      <c r="L109" s="8" t="s">
        <v>28</v>
      </c>
    </row>
  </sheetData>
  <mergeCells count="42">
    <mergeCell ref="A104:A109"/>
    <mergeCell ref="B104:B109"/>
    <mergeCell ref="C104:C109"/>
    <mergeCell ref="A98:A103"/>
    <mergeCell ref="B98:B103"/>
    <mergeCell ref="C98:C103"/>
    <mergeCell ref="A77:A86"/>
    <mergeCell ref="B77:B86"/>
    <mergeCell ref="C77:C86"/>
    <mergeCell ref="A87:A97"/>
    <mergeCell ref="B87:B97"/>
    <mergeCell ref="C87:C97"/>
    <mergeCell ref="A61:A70"/>
    <mergeCell ref="B61:B70"/>
    <mergeCell ref="C61:C70"/>
    <mergeCell ref="A71:A76"/>
    <mergeCell ref="B71:B76"/>
    <mergeCell ref="C71:C76"/>
    <mergeCell ref="A42:A52"/>
    <mergeCell ref="B42:B52"/>
    <mergeCell ref="C42:C52"/>
    <mergeCell ref="A53:A60"/>
    <mergeCell ref="B53:B60"/>
    <mergeCell ref="C53:C60"/>
    <mergeCell ref="A24:A30"/>
    <mergeCell ref="B24:B30"/>
    <mergeCell ref="C24:C30"/>
    <mergeCell ref="A31:A41"/>
    <mergeCell ref="B31:B41"/>
    <mergeCell ref="C31:C41"/>
    <mergeCell ref="A8:A13"/>
    <mergeCell ref="B8:B13"/>
    <mergeCell ref="C8:C13"/>
    <mergeCell ref="A14:A23"/>
    <mergeCell ref="B14:B23"/>
    <mergeCell ref="C14:C23"/>
    <mergeCell ref="A4:L4"/>
    <mergeCell ref="A6:A7"/>
    <mergeCell ref="B6:B7"/>
    <mergeCell ref="C6:C7"/>
    <mergeCell ref="D6:D7"/>
    <mergeCell ref="E6:L6"/>
  </mergeCells>
  <pageMargins left="0.7" right="0.7" top="0.75" bottom="0.75" header="0.3" footer="0.3"/>
  <pageSetup paperSize="9" scale="78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№3</vt:lpstr>
      <vt:lpstr>Прил №4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 Экономист</dc:creator>
  <cp:lastModifiedBy>Гл. Экономист</cp:lastModifiedBy>
  <cp:lastPrinted>2014-07-02T07:20:08Z</cp:lastPrinted>
  <dcterms:created xsi:type="dcterms:W3CDTF">2014-03-21T04:13:06Z</dcterms:created>
  <dcterms:modified xsi:type="dcterms:W3CDTF">2014-07-02T11:24:18Z</dcterms:modified>
</cp:coreProperties>
</file>