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activeTab="0"/>
  </bookViews>
  <sheets>
    <sheet name="_1_ 06 - Малое предпринимательс" sheetId="1" r:id="rId1"/>
  </sheets>
  <definedNames/>
  <calcPr calcMode="manual" fullCalcOnLoad="1"/>
</workbook>
</file>

<file path=xl/sharedStrings.xml><?xml version="1.0" encoding="utf-8"?>
<sst xmlns="http://schemas.openxmlformats.org/spreadsheetml/2006/main" count="203" uniqueCount="86">
  <si>
    <t>Показатели</t>
  </si>
  <si>
    <t>Единица измерения</t>
  </si>
  <si>
    <t>отчет</t>
  </si>
  <si>
    <t>оценка</t>
  </si>
  <si>
    <t>прогноз</t>
  </si>
  <si>
    <t>Комментарии к показателям</t>
  </si>
  <si>
    <t>вариант 1</t>
  </si>
  <si>
    <t>вариант 2</t>
  </si>
  <si>
    <t>VI. Малое предпринимательство</t>
  </si>
  <si>
    <t>Справочно:</t>
  </si>
  <si>
    <t>Количество субъектов среднего предпринимательства  в районе (городе), всего (в соответсвии с Федеральным законом от 24 июля 2007 года № 209-ФЗ «О развитии малого и среднего предпринимательства в Российской Федерации» )</t>
  </si>
  <si>
    <t xml:space="preserve"> единиц</t>
  </si>
  <si>
    <t>Оборот по субъектам среднего предпринимательства, всего</t>
  </si>
  <si>
    <t>млн.рублей</t>
  </si>
  <si>
    <t>Среднесписочная численность работников (без внешних совместителей) средних предприятий</t>
  </si>
  <si>
    <t>человек</t>
  </si>
  <si>
    <t xml:space="preserve">Количество субъектов малого предпринимательства - всего  </t>
  </si>
  <si>
    <t>в том числе</t>
  </si>
  <si>
    <t xml:space="preserve">малые предприятия (с учетом микропредприятий)  - всего, </t>
  </si>
  <si>
    <t>единиц</t>
  </si>
  <si>
    <t xml:space="preserve">в том числе в разрезе видов экономической деятельности </t>
  </si>
  <si>
    <t xml:space="preserve">     сельское хозяйство</t>
  </si>
  <si>
    <t xml:space="preserve">     обработка древесины и производство   
     изделий из дерева</t>
  </si>
  <si>
    <t xml:space="preserve">     производство пищевых продуктов</t>
  </si>
  <si>
    <t xml:space="preserve">     текстильное и швейное производство</t>
  </si>
  <si>
    <t xml:space="preserve">     строительство</t>
  </si>
  <si>
    <t xml:space="preserve">     оптовая и розничная торговля</t>
  </si>
  <si>
    <t xml:space="preserve">     транспорт и связь</t>
  </si>
  <si>
    <t xml:space="preserve">     прочие </t>
  </si>
  <si>
    <t>индивидуальные предприниматели - всего,</t>
  </si>
  <si>
    <t xml:space="preserve">     обработка древесины и производство изделий
     из дерева</t>
  </si>
  <si>
    <t>крестьянские (фермерские) хозяйства</t>
  </si>
  <si>
    <t>потребительские кооперативы, в том числе кредитные</t>
  </si>
  <si>
    <t>Численность занятых в сфере малого предпринимательства – всего</t>
  </si>
  <si>
    <t>Работников малых предприятий (с учетом микропредприятий)</t>
  </si>
  <si>
    <t>Индивидуальных предпринимателей (с учетом ИП глав К(Ф)Х)</t>
  </si>
  <si>
    <t>Лиц, занятых трудом по найму у индивидуальных предпринимателей</t>
  </si>
  <si>
    <t>Работников крестьянских (фермерских) хозяйств</t>
  </si>
  <si>
    <t>Работников потребительских кооперативов</t>
  </si>
  <si>
    <t>Доля занятых в сфере малого предпринимательства по отношению к численности  занятых в экономике</t>
  </si>
  <si>
    <t>%</t>
  </si>
  <si>
    <t>Среднесписочная численность работников (без внешних совместителей)  крупных предприятий и некоммерческих организаций (без субъектов малого предпринимательства) городского округа (муниципального района)</t>
  </si>
  <si>
    <t>Среднесписочная численность работников (без внешних совместителей) всех предприятий и организаций (без учета индивидуальных предпринимателей и лиц, занятых у них трудом по найму)</t>
  </si>
  <si>
    <t>Среднесписочная численность работников (без внешних совместителей) малых предприятий (с учетом микропредприятий)</t>
  </si>
  <si>
    <t>Число субъектов малого предпринимательства в расчете на 10 000 человек населения</t>
  </si>
  <si>
    <t>Оборот субъектов малого предпринимательства</t>
  </si>
  <si>
    <t>тыс.руб. в ценах соответствующих лет</t>
  </si>
  <si>
    <t xml:space="preserve">Оборот малых предприятий (с учетом микропредприятий) - всего </t>
  </si>
  <si>
    <t>тыс. рублей</t>
  </si>
  <si>
    <t>Оборот индивидуальных предпринимателей</t>
  </si>
  <si>
    <t>Оборот крестьянских (фермерских) хозяйств</t>
  </si>
  <si>
    <t>Оборот потребительских кооперативов</t>
  </si>
  <si>
    <t>Отгружено товаров собственного производства, выполнено работ и услуг субъектами малого  предпринимательства</t>
  </si>
  <si>
    <t xml:space="preserve">Малыми предприятиями (с учетом микропредприятий) </t>
  </si>
  <si>
    <t>Индивидуальными предпринимателями</t>
  </si>
  <si>
    <t xml:space="preserve">Крестьянскими (фермерскими) хозяйствами </t>
  </si>
  <si>
    <t xml:space="preserve">Потребительскими кооперативами </t>
  </si>
  <si>
    <t>Инвестиции в основной капитал субъектов малого предпринимательства - всего</t>
  </si>
  <si>
    <t>в том числе:</t>
  </si>
  <si>
    <t xml:space="preserve">Малых предприятий (с учетом микропредприятий) </t>
  </si>
  <si>
    <t>Индивидуальных предпринимателей</t>
  </si>
  <si>
    <t>Крестьянских (фермерских) хозяйств</t>
  </si>
  <si>
    <t>Потребительских кооперативов</t>
  </si>
  <si>
    <t>Фонд оплаты труда работников субъектов малого предпринимательства - всего</t>
  </si>
  <si>
    <t>Среднемесячная заработная плата работников малых предприятий (с учетом микропредприятий)</t>
  </si>
  <si>
    <t>рублей</t>
  </si>
  <si>
    <t>Среднемесячная заработная плата лиц, занятых  трудом по найму у индивидуальных предпринимателей</t>
  </si>
  <si>
    <t>Среднемесячная заработная плата работников  крестьянских (фермерских) хозяйств</t>
  </si>
  <si>
    <t>Среднемесячная заработная плата работников потребительских кооперативов</t>
  </si>
  <si>
    <t>Поступление налоговых платежей от субъектов малого предпринимательства (СМП) в консолидированные бюджеты муниципальных районов и бюджеты городских  округов - всего</t>
  </si>
  <si>
    <t>по налогу, взимаемому в связи с применением упрощенной системы налогообложения</t>
  </si>
  <si>
    <t>по единому налогу на вмененный доход для отдельных видов деятельности</t>
  </si>
  <si>
    <t>по налогу на доходы физических лиц с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</si>
  <si>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по налогу, взимаемому в связи с применением патентной системы налогообложения</t>
  </si>
  <si>
    <t>по налогу на доходы физических лиц – работников малых предприятий ( с учетом микропредприятий)</t>
  </si>
  <si>
    <t>по налогу на доходы физических лиц – работников, занятых трудом по найму у индивидуальных предпринимателей</t>
  </si>
  <si>
    <t>по налогу на доходы физических лиц – работников крестьянских (фермерских) хозяйств</t>
  </si>
  <si>
    <t>по налогу на доходы физических лиц – работников потребительских кооперативов</t>
  </si>
  <si>
    <t>Удельный вес налоговых платежей от СМП в  общем объеме налоговых поступлений от предприятий и организаций территории в консолидированные бюджеты муниципальных районов и бюджеты городских  округов</t>
  </si>
  <si>
    <t>II. Демографические показатели</t>
  </si>
  <si>
    <t>Численность постоянного населения (среднегодовая)</t>
  </si>
  <si>
    <t>тыс. человек</t>
  </si>
  <si>
    <t>III. Общеэкономические показатели</t>
  </si>
  <si>
    <t>Поступление налоговых и иных платежей (без ЕСН), в местный бюджет, тыс. рублей</t>
  </si>
  <si>
    <t>XIV. Баланс труда</t>
  </si>
  <si>
    <t>Численность занятых в экономике (среднегодовая, включая лиц, занятых в личном подсобном хозяйстве) - всего</t>
  </si>
</sst>
</file>

<file path=xl/styles.xml><?xml version="1.0" encoding="utf-8"?>
<styleSheet xmlns="http://schemas.openxmlformats.org/spreadsheetml/2006/main">
  <numFmts count="4">
    <numFmt numFmtId="164" formatCode="#,##0"/>
    <numFmt numFmtId="165" formatCode="0.00"/>
    <numFmt numFmtId="166" formatCode="#,##0.0;-#,##0.0"/>
    <numFmt numFmtId="167" formatCode="###0.0;-###0.0"/>
  </numFmts>
  <fonts count="10">
    <font>
      <sz val="8.25"/>
      <name val="Tahoma"/>
      <family val="0"/>
    </font>
    <font>
      <sz val="8"/>
      <name val="Arial"/>
      <family val="0"/>
    </font>
    <font>
      <sz val="7"/>
      <name val="Arial"/>
      <family val="0"/>
    </font>
    <font>
      <sz val="10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>
        <color indexed="8"/>
      </right>
      <top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8"/>
      </right>
      <top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hair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69"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164" fontId="5" fillId="0" borderId="16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5" fillId="0" borderId="18" xfId="0" applyNumberFormat="1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/>
    </xf>
    <xf numFmtId="164" fontId="5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3" fontId="1" fillId="3" borderId="23" xfId="0" applyNumberFormat="1" applyFont="1" applyFill="1" applyBorder="1" applyAlignment="1">
      <alignment horizontal="right" vertical="center"/>
    </xf>
    <xf numFmtId="3" fontId="1" fillId="3" borderId="24" xfId="0" applyNumberFormat="1" applyFont="1" applyFill="1" applyBorder="1" applyAlignment="1">
      <alignment horizontal="right" vertical="center"/>
    </xf>
    <xf numFmtId="3" fontId="1" fillId="3" borderId="25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166" fontId="1" fillId="3" borderId="23" xfId="0" applyNumberFormat="1" applyFont="1" applyFill="1" applyBorder="1" applyAlignment="1">
      <alignment horizontal="right" vertical="center"/>
    </xf>
    <xf numFmtId="166" fontId="1" fillId="3" borderId="24" xfId="0" applyNumberFormat="1" applyFont="1" applyFill="1" applyBorder="1" applyAlignment="1">
      <alignment horizontal="right" vertical="center"/>
    </xf>
    <xf numFmtId="166" fontId="1" fillId="3" borderId="25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166" fontId="1" fillId="3" borderId="28" xfId="0" applyNumberFormat="1" applyFont="1" applyFill="1" applyBorder="1" applyAlignment="1">
      <alignment horizontal="right" vertical="center"/>
    </xf>
    <xf numFmtId="166" fontId="1" fillId="3" borderId="29" xfId="0" applyNumberFormat="1" applyFont="1" applyFill="1" applyBorder="1" applyAlignment="1">
      <alignment horizontal="right" vertical="center"/>
    </xf>
    <xf numFmtId="166" fontId="1" fillId="3" borderId="30" xfId="0" applyNumberFormat="1" applyFont="1" applyFill="1" applyBorder="1" applyAlignment="1">
      <alignment horizontal="right" vertical="center"/>
    </xf>
    <xf numFmtId="166" fontId="1" fillId="3" borderId="31" xfId="0" applyNumberFormat="1" applyFont="1" applyFill="1" applyBorder="1" applyAlignment="1">
      <alignment horizontal="right" vertical="center"/>
    </xf>
    <xf numFmtId="0" fontId="7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right" vertical="center"/>
    </xf>
    <xf numFmtId="3" fontId="5" fillId="4" borderId="17" xfId="0" applyNumberFormat="1" applyFont="1" applyFill="1" applyBorder="1" applyAlignment="1">
      <alignment horizontal="right" vertical="center"/>
    </xf>
    <xf numFmtId="3" fontId="5" fillId="4" borderId="18" xfId="0" applyNumberFormat="1" applyFont="1" applyFill="1" applyBorder="1" applyAlignment="1">
      <alignment horizontal="right" vertical="center"/>
    </xf>
    <xf numFmtId="3" fontId="5" fillId="4" borderId="19" xfId="0" applyNumberFormat="1" applyFont="1" applyFill="1" applyBorder="1" applyAlignment="1">
      <alignment horizontal="right" vertical="center"/>
    </xf>
    <xf numFmtId="3" fontId="5" fillId="4" borderId="20" xfId="0" applyNumberFormat="1" applyFont="1" applyFill="1" applyBorder="1" applyAlignment="1">
      <alignment horizontal="right" vertical="center"/>
    </xf>
    <xf numFmtId="164" fontId="1" fillId="0" borderId="32" xfId="0" applyNumberFormat="1" applyFont="1" applyBorder="1" applyAlignment="1">
      <alignment horizontal="right" vertical="center"/>
    </xf>
    <xf numFmtId="164" fontId="1" fillId="0" borderId="33" xfId="0" applyNumberFormat="1" applyFont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164" fontId="1" fillId="0" borderId="35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8" fillId="0" borderId="21" xfId="0" applyFont="1" applyBorder="1" applyAlignment="1">
      <alignment horizontal="left" vertical="center" wrapText="1"/>
    </xf>
    <xf numFmtId="3" fontId="1" fillId="0" borderId="32" xfId="0" applyNumberFormat="1" applyFont="1" applyBorder="1" applyAlignment="1">
      <alignment horizontal="right" vertical="center"/>
    </xf>
    <xf numFmtId="3" fontId="1" fillId="0" borderId="3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" fillId="0" borderId="34" xfId="0" applyNumberFormat="1" applyFont="1" applyBorder="1" applyAlignment="1">
      <alignment horizontal="right" vertical="center"/>
    </xf>
    <xf numFmtId="3" fontId="1" fillId="3" borderId="32" xfId="0" applyNumberFormat="1" applyFont="1" applyFill="1" applyBorder="1" applyAlignment="1">
      <alignment horizontal="right" vertical="center"/>
    </xf>
    <xf numFmtId="3" fontId="1" fillId="3" borderId="33" xfId="0" applyNumberFormat="1" applyFont="1" applyFill="1" applyBorder="1" applyAlignment="1">
      <alignment horizontal="right" vertical="center"/>
    </xf>
    <xf numFmtId="3" fontId="1" fillId="3" borderId="34" xfId="0" applyNumberFormat="1" applyFont="1" applyFill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/>
    </xf>
    <xf numFmtId="0" fontId="8" fillId="0" borderId="26" xfId="0" applyFont="1" applyBorder="1" applyAlignment="1">
      <alignment horizontal="left" vertical="center" wrapText="1"/>
    </xf>
    <xf numFmtId="3" fontId="1" fillId="3" borderId="28" xfId="0" applyNumberFormat="1" applyFont="1" applyFill="1" applyBorder="1" applyAlignment="1">
      <alignment horizontal="right" vertical="center"/>
    </xf>
    <xf numFmtId="3" fontId="1" fillId="3" borderId="36" xfId="0" applyNumberFormat="1" applyFont="1" applyFill="1" applyBorder="1" applyAlignment="1">
      <alignment horizontal="right" vertical="center"/>
    </xf>
    <xf numFmtId="3" fontId="1" fillId="3" borderId="30" xfId="0" applyNumberFormat="1" applyFont="1" applyFill="1" applyBorder="1" applyAlignment="1">
      <alignment horizontal="right" vertical="center"/>
    </xf>
    <xf numFmtId="3" fontId="1" fillId="3" borderId="29" xfId="0" applyNumberFormat="1" applyFont="1" applyFill="1" applyBorder="1" applyAlignment="1">
      <alignment horizontal="right" vertical="center"/>
    </xf>
    <xf numFmtId="3" fontId="1" fillId="3" borderId="37" xfId="0" applyNumberFormat="1" applyFont="1" applyFill="1" applyBorder="1" applyAlignment="1">
      <alignment horizontal="right" vertical="center"/>
    </xf>
    <xf numFmtId="3" fontId="5" fillId="4" borderId="38" xfId="0" applyNumberFormat="1" applyFont="1" applyFill="1" applyBorder="1" applyAlignment="1">
      <alignment horizontal="right" vertical="center"/>
    </xf>
    <xf numFmtId="167" fontId="1" fillId="0" borderId="33" xfId="0" applyNumberFormat="1" applyFont="1" applyBorder="1" applyAlignment="1">
      <alignment horizontal="right" vertical="center"/>
    </xf>
    <xf numFmtId="167" fontId="1" fillId="0" borderId="24" xfId="0" applyNumberFormat="1" applyFont="1" applyBorder="1" applyAlignment="1">
      <alignment horizontal="right" vertical="center"/>
    </xf>
    <xf numFmtId="167" fontId="1" fillId="0" borderId="23" xfId="0" applyNumberFormat="1" applyFont="1" applyBorder="1" applyAlignment="1">
      <alignment horizontal="right" vertical="center"/>
    </xf>
    <xf numFmtId="167" fontId="1" fillId="0" borderId="34" xfId="0" applyNumberFormat="1" applyFont="1" applyBorder="1" applyAlignment="1">
      <alignment horizontal="right" vertical="center"/>
    </xf>
    <xf numFmtId="167" fontId="1" fillId="5" borderId="32" xfId="0" applyNumberFormat="1" applyFont="1" applyFill="1" applyBorder="1" applyAlignment="1">
      <alignment horizontal="right" vertical="center"/>
    </xf>
    <xf numFmtId="167" fontId="1" fillId="5" borderId="33" xfId="0" applyNumberFormat="1" applyFont="1" applyFill="1" applyBorder="1" applyAlignment="1">
      <alignment horizontal="right" vertical="center"/>
    </xf>
    <xf numFmtId="167" fontId="1" fillId="5" borderId="24" xfId="0" applyNumberFormat="1" applyFont="1" applyFill="1" applyBorder="1" applyAlignment="1">
      <alignment horizontal="right" vertical="center"/>
    </xf>
    <xf numFmtId="167" fontId="1" fillId="5" borderId="23" xfId="0" applyNumberFormat="1" applyFont="1" applyFill="1" applyBorder="1" applyAlignment="1">
      <alignment horizontal="right" vertical="center"/>
    </xf>
    <xf numFmtId="167" fontId="1" fillId="5" borderId="34" xfId="0" applyNumberFormat="1" applyFont="1" applyFill="1" applyBorder="1" applyAlignment="1">
      <alignment horizontal="right" vertical="center"/>
    </xf>
    <xf numFmtId="4" fontId="4" fillId="3" borderId="32" xfId="0" applyNumberFormat="1" applyFont="1" applyFill="1" applyBorder="1" applyAlignment="1">
      <alignment vertical="center"/>
    </xf>
    <xf numFmtId="3" fontId="4" fillId="3" borderId="33" xfId="0" applyNumberFormat="1" applyFont="1" applyFill="1" applyBorder="1" applyAlignment="1">
      <alignment vertical="center"/>
    </xf>
    <xf numFmtId="3" fontId="4" fillId="3" borderId="24" xfId="0" applyNumberFormat="1" applyFont="1" applyFill="1" applyBorder="1" applyAlignment="1">
      <alignment vertical="center"/>
    </xf>
    <xf numFmtId="3" fontId="4" fillId="3" borderId="23" xfId="0" applyNumberFormat="1" applyFont="1" applyFill="1" applyBorder="1" applyAlignment="1">
      <alignment vertical="center"/>
    </xf>
    <xf numFmtId="3" fontId="4" fillId="3" borderId="34" xfId="0" applyNumberFormat="1" applyFont="1" applyFill="1" applyBorder="1" applyAlignment="1">
      <alignment vertical="center"/>
    </xf>
    <xf numFmtId="3" fontId="4" fillId="3" borderId="32" xfId="0" applyNumberFormat="1" applyFont="1" applyFill="1" applyBorder="1" applyAlignment="1">
      <alignment vertical="center"/>
    </xf>
    <xf numFmtId="166" fontId="1" fillId="0" borderId="28" xfId="0" applyNumberFormat="1" applyFont="1" applyBorder="1" applyAlignment="1">
      <alignment vertical="center"/>
    </xf>
    <xf numFmtId="167" fontId="1" fillId="0" borderId="36" xfId="0" applyNumberFormat="1" applyFont="1" applyBorder="1" applyAlignment="1">
      <alignment horizontal="right" vertical="center"/>
    </xf>
    <xf numFmtId="167" fontId="1" fillId="0" borderId="30" xfId="0" applyNumberFormat="1" applyFont="1" applyBorder="1" applyAlignment="1">
      <alignment horizontal="right" vertical="center"/>
    </xf>
    <xf numFmtId="167" fontId="1" fillId="0" borderId="29" xfId="0" applyNumberFormat="1" applyFont="1" applyBorder="1" applyAlignment="1">
      <alignment horizontal="right" vertical="center"/>
    </xf>
    <xf numFmtId="167" fontId="1" fillId="0" borderId="37" xfId="0" applyNumberFormat="1" applyFont="1" applyBorder="1" applyAlignment="1">
      <alignment horizontal="right" vertical="center"/>
    </xf>
    <xf numFmtId="0" fontId="7" fillId="4" borderId="7" xfId="0" applyFont="1" applyFill="1" applyBorder="1" applyAlignment="1">
      <alignment horizontal="left" vertical="center" wrapText="1"/>
    </xf>
    <xf numFmtId="166" fontId="5" fillId="4" borderId="16" xfId="0" applyNumberFormat="1" applyFont="1" applyFill="1" applyBorder="1" applyAlignment="1">
      <alignment horizontal="right" vertical="center"/>
    </xf>
    <xf numFmtId="166" fontId="5" fillId="4" borderId="17" xfId="0" applyNumberFormat="1" applyFont="1" applyFill="1" applyBorder="1" applyAlignment="1">
      <alignment horizontal="right" vertical="center"/>
    </xf>
    <xf numFmtId="166" fontId="5" fillId="4" borderId="18" xfId="0" applyNumberFormat="1" applyFont="1" applyFill="1" applyBorder="1" applyAlignment="1">
      <alignment horizontal="right" vertical="center"/>
    </xf>
    <xf numFmtId="166" fontId="5" fillId="4" borderId="19" xfId="0" applyNumberFormat="1" applyFont="1" applyFill="1" applyBorder="1" applyAlignment="1">
      <alignment horizontal="right" vertical="center"/>
    </xf>
    <xf numFmtId="166" fontId="5" fillId="4" borderId="20" xfId="0" applyNumberFormat="1" applyFont="1" applyFill="1" applyBorder="1" applyAlignment="1">
      <alignment horizontal="right" vertical="center"/>
    </xf>
    <xf numFmtId="167" fontId="1" fillId="0" borderId="32" xfId="0" applyNumberFormat="1" applyFont="1" applyBorder="1" applyAlignment="1">
      <alignment horizontal="right" vertical="center"/>
    </xf>
    <xf numFmtId="167" fontId="1" fillId="0" borderId="32" xfId="0" applyNumberFormat="1" applyFont="1" applyBorder="1" applyAlignment="1">
      <alignment horizontal="right" vertical="center"/>
    </xf>
    <xf numFmtId="167" fontId="1" fillId="0" borderId="33" xfId="0" applyNumberFormat="1" applyFont="1" applyBorder="1" applyAlignment="1">
      <alignment horizontal="right" vertical="center"/>
    </xf>
    <xf numFmtId="167" fontId="1" fillId="0" borderId="24" xfId="0" applyNumberFormat="1" applyFont="1" applyBorder="1" applyAlignment="1">
      <alignment horizontal="right" vertical="center"/>
    </xf>
    <xf numFmtId="167" fontId="1" fillId="0" borderId="23" xfId="0" applyNumberFormat="1" applyFont="1" applyBorder="1" applyAlignment="1">
      <alignment horizontal="right" vertical="center"/>
    </xf>
    <xf numFmtId="167" fontId="1" fillId="0" borderId="34" xfId="0" applyNumberFormat="1" applyFont="1" applyBorder="1" applyAlignment="1">
      <alignment horizontal="right" vertical="center"/>
    </xf>
    <xf numFmtId="166" fontId="1" fillId="3" borderId="32" xfId="0" applyNumberFormat="1" applyFont="1" applyFill="1" applyBorder="1" applyAlignment="1">
      <alignment horizontal="right" vertical="center"/>
    </xf>
    <xf numFmtId="166" fontId="1" fillId="3" borderId="33" xfId="0" applyNumberFormat="1" applyFont="1" applyFill="1" applyBorder="1" applyAlignment="1">
      <alignment horizontal="right" vertical="center"/>
    </xf>
    <xf numFmtId="166" fontId="1" fillId="3" borderId="34" xfId="0" applyNumberFormat="1" applyFont="1" applyFill="1" applyBorder="1" applyAlignment="1">
      <alignment horizontal="right" vertical="center"/>
    </xf>
    <xf numFmtId="166" fontId="1" fillId="3" borderId="36" xfId="0" applyNumberFormat="1" applyFont="1" applyFill="1" applyBorder="1" applyAlignment="1">
      <alignment horizontal="right" vertical="center"/>
    </xf>
    <xf numFmtId="166" fontId="1" fillId="3" borderId="37" xfId="0" applyNumberFormat="1" applyFont="1" applyFill="1" applyBorder="1" applyAlignment="1">
      <alignment horizontal="right" vertical="center"/>
    </xf>
    <xf numFmtId="166" fontId="5" fillId="4" borderId="38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166" fontId="1" fillId="0" borderId="32" xfId="0" applyNumberFormat="1" applyFont="1" applyBorder="1" applyAlignment="1">
      <alignment horizontal="center" vertical="center"/>
    </xf>
    <xf numFmtId="166" fontId="1" fillId="0" borderId="33" xfId="0" applyNumberFormat="1" applyFont="1" applyBorder="1" applyAlignment="1">
      <alignment horizontal="center" vertical="center"/>
    </xf>
    <xf numFmtId="166" fontId="1" fillId="0" borderId="24" xfId="0" applyNumberFormat="1" applyFont="1" applyBorder="1" applyAlignment="1">
      <alignment horizontal="center" vertical="center"/>
    </xf>
    <xf numFmtId="166" fontId="1" fillId="0" borderId="23" xfId="0" applyNumberFormat="1" applyFont="1" applyBorder="1" applyAlignment="1">
      <alignment horizontal="center" vertical="center"/>
    </xf>
    <xf numFmtId="166" fontId="1" fillId="0" borderId="34" xfId="0" applyNumberFormat="1" applyFont="1" applyBorder="1" applyAlignment="1">
      <alignment horizontal="center" vertical="center"/>
    </xf>
    <xf numFmtId="166" fontId="1" fillId="3" borderId="32" xfId="0" applyNumberFormat="1" applyFont="1" applyFill="1" applyBorder="1" applyAlignment="1">
      <alignment horizontal="center" vertical="center"/>
    </xf>
    <xf numFmtId="166" fontId="1" fillId="3" borderId="28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166" fontId="1" fillId="3" borderId="42" xfId="0" applyNumberFormat="1" applyFont="1" applyFill="1" applyBorder="1" applyAlignment="1">
      <alignment horizontal="right" vertical="center"/>
    </xf>
    <xf numFmtId="166" fontId="1" fillId="3" borderId="43" xfId="0" applyNumberFormat="1" applyFont="1" applyFill="1" applyBorder="1" applyAlignment="1">
      <alignment horizontal="right" vertical="center"/>
    </xf>
    <xf numFmtId="166" fontId="1" fillId="3" borderId="44" xfId="0" applyNumberFormat="1" applyFont="1" applyFill="1" applyBorder="1" applyAlignment="1">
      <alignment horizontal="right" vertical="center"/>
    </xf>
    <xf numFmtId="166" fontId="1" fillId="3" borderId="38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/>
    </xf>
    <xf numFmtId="166" fontId="1" fillId="3" borderId="32" xfId="0" applyNumberFormat="1" applyFont="1" applyFill="1" applyBorder="1" applyAlignment="1">
      <alignment horizontal="right" vertical="center"/>
    </xf>
    <xf numFmtId="166" fontId="1" fillId="3" borderId="33" xfId="0" applyNumberFormat="1" applyFont="1" applyFill="1" applyBorder="1" applyAlignment="1">
      <alignment horizontal="right" vertical="center"/>
    </xf>
    <xf numFmtId="166" fontId="1" fillId="3" borderId="24" xfId="0" applyNumberFormat="1" applyFont="1" applyFill="1" applyBorder="1" applyAlignment="1">
      <alignment horizontal="right" vertical="center"/>
    </xf>
    <xf numFmtId="166" fontId="1" fillId="3" borderId="23" xfId="0" applyNumberFormat="1" applyFont="1" applyFill="1" applyBorder="1" applyAlignment="1">
      <alignment horizontal="right" vertical="center"/>
    </xf>
    <xf numFmtId="166" fontId="1" fillId="3" borderId="34" xfId="0" applyNumberFormat="1" applyFont="1" applyFill="1" applyBorder="1" applyAlignment="1">
      <alignment horizontal="right" vertical="center"/>
    </xf>
    <xf numFmtId="0" fontId="7" fillId="4" borderId="39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167" fontId="1" fillId="4" borderId="28" xfId="0" applyNumberFormat="1" applyFont="1" applyFill="1" applyBorder="1" applyAlignment="1">
      <alignment horizontal="right" vertical="center"/>
    </xf>
    <xf numFmtId="167" fontId="1" fillId="4" borderId="36" xfId="0" applyNumberFormat="1" applyFont="1" applyFill="1" applyBorder="1" applyAlignment="1">
      <alignment horizontal="right" vertical="center"/>
    </xf>
    <xf numFmtId="167" fontId="1" fillId="4" borderId="30" xfId="0" applyNumberFormat="1" applyFont="1" applyFill="1" applyBorder="1" applyAlignment="1">
      <alignment horizontal="right" vertical="center"/>
    </xf>
    <xf numFmtId="167" fontId="1" fillId="4" borderId="29" xfId="0" applyNumberFormat="1" applyFont="1" applyFill="1" applyBorder="1" applyAlignment="1">
      <alignment horizontal="right" vertical="center"/>
    </xf>
    <xf numFmtId="167" fontId="1" fillId="4" borderId="37" xfId="0" applyNumberFormat="1" applyFont="1" applyFill="1" applyBorder="1" applyAlignment="1">
      <alignment horizontal="right" vertical="center"/>
    </xf>
    <xf numFmtId="0" fontId="9" fillId="6" borderId="39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center" vertical="center" wrapText="1"/>
    </xf>
    <xf numFmtId="167" fontId="6" fillId="6" borderId="45" xfId="0" applyNumberFormat="1" applyFont="1" applyFill="1" applyBorder="1" applyAlignment="1">
      <alignment horizontal="right" vertical="center"/>
    </xf>
    <xf numFmtId="167" fontId="6" fillId="6" borderId="46" xfId="0" applyNumberFormat="1" applyFont="1" applyFill="1" applyBorder="1" applyAlignment="1">
      <alignment horizontal="right" vertical="center"/>
    </xf>
    <xf numFmtId="167" fontId="6" fillId="6" borderId="47" xfId="0" applyNumberFormat="1" applyFont="1" applyFill="1" applyBorder="1" applyAlignment="1">
      <alignment horizontal="right" vertical="center"/>
    </xf>
    <xf numFmtId="167" fontId="6" fillId="6" borderId="48" xfId="0" applyNumberFormat="1" applyFont="1" applyFill="1" applyBorder="1" applyAlignment="1">
      <alignment horizontal="right" vertical="center"/>
    </xf>
    <xf numFmtId="167" fontId="6" fillId="6" borderId="49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right" vertical="center"/>
    </xf>
    <xf numFmtId="166" fontId="5" fillId="4" borderId="4" xfId="0" applyNumberFormat="1" applyFont="1" applyFill="1" applyBorder="1" applyAlignment="1">
      <alignment horizontal="right" vertical="center"/>
    </xf>
    <xf numFmtId="0" fontId="7" fillId="4" borderId="21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3" fontId="5" fillId="4" borderId="3" xfId="0" applyNumberFormat="1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thin"/>
        <bottom style="hair">
          <color rgb="FF000000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hair">
          <color rgb="FF000000"/>
        </left>
        <right style="hair">
          <color rgb="FF000000"/>
        </right>
        <top style="thin"/>
        <bottom style="hair">
          <color rgb="FF000000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thin"/>
        <bottom style="hair">
          <color rgb="FF000000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hair">
          <color rgb="FF000000"/>
        </left>
        <right>
          <color rgb="FF000000"/>
        </right>
        <top style="thin"/>
        <bottom style="hair">
          <color rgb="FF000000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hair">
          <color rgb="FF000000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hair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u val="none"/>
        <sz val="8"/>
        <color rgb="FFFF0000"/>
      </font>
      <fill>
        <patternFill>
          <bgColor rgb="FFCCFFCC"/>
        </patternFill>
      </fill>
      <border>
        <left style="hair">
          <color rgb="FF000000"/>
        </left>
        <right>
          <color rgb="FF000000"/>
        </right>
        <top style="hair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2E2C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pane ySplit="3" topLeftCell="BM4" activePane="bottomLeft" state="frozen"/>
      <selection pane="topLeft" activeCell="L93" sqref="L93"/>
      <selection pane="bottomLeft" activeCell="L93" sqref="L93"/>
    </sheetView>
  </sheetViews>
  <sheetFormatPr defaultColWidth="8" defaultRowHeight="11.25" customHeight="1"/>
  <cols>
    <col min="1" max="1" width="39.5" style="166" customWidth="1"/>
    <col min="2" max="2" width="29.83203125" style="167" customWidth="1"/>
    <col min="3" max="11" width="10" style="168" customWidth="1"/>
    <col min="12" max="12" width="19.33203125" style="168" customWidth="1"/>
    <col min="13" max="16384" width="8.16015625" style="1" customWidth="1"/>
  </cols>
  <sheetData>
    <row r="1" spans="1:12" ht="11.25" customHeight="1">
      <c r="A1" s="2" t="s">
        <v>0</v>
      </c>
      <c r="B1" s="3" t="s">
        <v>1</v>
      </c>
      <c r="C1" s="4" t="s">
        <v>2</v>
      </c>
      <c r="D1" s="4" t="s">
        <v>2</v>
      </c>
      <c r="E1" s="4" t="s">
        <v>3</v>
      </c>
      <c r="F1" s="5" t="s">
        <v>4</v>
      </c>
      <c r="G1" s="6"/>
      <c r="H1" s="6"/>
      <c r="I1" s="6"/>
      <c r="J1" s="6"/>
      <c r="K1" s="7"/>
      <c r="L1" s="8" t="s">
        <v>5</v>
      </c>
    </row>
    <row r="2" spans="1:12" ht="11.25" customHeight="1">
      <c r="A2" s="9"/>
      <c r="B2" s="10"/>
      <c r="C2" s="11">
        <v>2013</v>
      </c>
      <c r="D2" s="11">
        <v>2014</v>
      </c>
      <c r="E2" s="11">
        <v>2015</v>
      </c>
      <c r="F2" s="12">
        <v>2016</v>
      </c>
      <c r="G2" s="7"/>
      <c r="H2" s="12">
        <v>2017</v>
      </c>
      <c r="I2" s="7"/>
      <c r="J2" s="12">
        <v>2018</v>
      </c>
      <c r="K2" s="7"/>
      <c r="L2" s="13"/>
    </row>
    <row r="3" spans="1:12" ht="11.25" customHeight="1">
      <c r="A3" s="14"/>
      <c r="B3" s="15"/>
      <c r="C3" s="16"/>
      <c r="D3" s="16"/>
      <c r="E3" s="16"/>
      <c r="F3" s="17" t="s">
        <v>6</v>
      </c>
      <c r="G3" s="18" t="s">
        <v>7</v>
      </c>
      <c r="H3" s="17" t="s">
        <v>6</v>
      </c>
      <c r="I3" s="18" t="s">
        <v>7</v>
      </c>
      <c r="J3" s="17" t="s">
        <v>6</v>
      </c>
      <c r="K3" s="19" t="s">
        <v>7</v>
      </c>
      <c r="L3" s="20"/>
    </row>
    <row r="4" spans="1:12" s="21" customFormat="1" ht="15" customHeight="1">
      <c r="A4" s="22" t="s">
        <v>8</v>
      </c>
      <c r="B4" s="23"/>
      <c r="C4" s="23"/>
      <c r="D4" s="23"/>
      <c r="E4" s="23"/>
      <c r="F4" s="23"/>
      <c r="G4" s="23"/>
      <c r="H4" s="23"/>
      <c r="I4" s="23"/>
      <c r="J4" s="23"/>
      <c r="K4" s="24"/>
      <c r="L4" s="25"/>
    </row>
    <row r="5" spans="1:12" ht="12" customHeight="1">
      <c r="A5" s="26" t="s">
        <v>9</v>
      </c>
      <c r="B5" s="27"/>
      <c r="C5" s="28"/>
      <c r="D5" s="29"/>
      <c r="E5" s="30"/>
      <c r="F5" s="31"/>
      <c r="G5" s="32"/>
      <c r="H5" s="28"/>
      <c r="I5" s="30"/>
      <c r="J5" s="31"/>
      <c r="K5" s="32"/>
      <c r="L5" s="25"/>
    </row>
    <row r="6" spans="1:12" ht="56.25" customHeight="1">
      <c r="A6" s="33" t="s">
        <v>10</v>
      </c>
      <c r="B6" s="34" t="s">
        <v>11</v>
      </c>
      <c r="C6" s="35">
        <v>1</v>
      </c>
      <c r="D6" s="35">
        <v>1</v>
      </c>
      <c r="E6" s="36">
        <v>1</v>
      </c>
      <c r="F6" s="35">
        <v>1</v>
      </c>
      <c r="G6" s="36">
        <v>1</v>
      </c>
      <c r="H6" s="35">
        <v>1</v>
      </c>
      <c r="I6" s="36">
        <v>1</v>
      </c>
      <c r="J6" s="35">
        <v>1</v>
      </c>
      <c r="K6" s="37">
        <v>1</v>
      </c>
      <c r="L6" s="25"/>
    </row>
    <row r="7" spans="1:12" ht="19.5" customHeight="1">
      <c r="A7" s="38" t="s">
        <v>12</v>
      </c>
      <c r="B7" s="34" t="s">
        <v>13</v>
      </c>
      <c r="C7" s="39">
        <v>56.5</v>
      </c>
      <c r="D7" s="39">
        <v>60.5</v>
      </c>
      <c r="E7" s="40">
        <v>66.6</v>
      </c>
      <c r="F7" s="39">
        <v>69.8</v>
      </c>
      <c r="G7" s="40">
        <v>70.4</v>
      </c>
      <c r="H7" s="39">
        <v>71.3</v>
      </c>
      <c r="I7" s="40">
        <v>72</v>
      </c>
      <c r="J7" s="39">
        <v>72</v>
      </c>
      <c r="K7" s="41">
        <v>72.7</v>
      </c>
      <c r="L7" s="25"/>
    </row>
    <row r="8" spans="1:12" ht="35.25" customHeight="1">
      <c r="A8" s="42" t="s">
        <v>14</v>
      </c>
      <c r="B8" s="43" t="s">
        <v>15</v>
      </c>
      <c r="C8" s="44">
        <v>185</v>
      </c>
      <c r="D8" s="45">
        <v>178</v>
      </c>
      <c r="E8" s="46">
        <v>174</v>
      </c>
      <c r="F8" s="45">
        <v>175</v>
      </c>
      <c r="G8" s="46">
        <v>176</v>
      </c>
      <c r="H8" s="45">
        <v>175</v>
      </c>
      <c r="I8" s="46">
        <v>176</v>
      </c>
      <c r="J8" s="45">
        <v>175</v>
      </c>
      <c r="K8" s="47">
        <v>176</v>
      </c>
      <c r="L8" s="25"/>
    </row>
    <row r="9" spans="1:12" ht="26.25" customHeight="1">
      <c r="A9" s="48" t="s">
        <v>16</v>
      </c>
      <c r="B9" s="49" t="s">
        <v>11</v>
      </c>
      <c r="C9" s="50">
        <f>C11+C21+C31+C32</f>
        <v>1080</v>
      </c>
      <c r="D9" s="51">
        <f>D11+D21+D31+D32</f>
        <v>1078</v>
      </c>
      <c r="E9" s="52">
        <f>E11+E21+E31+E32</f>
        <v>1081</v>
      </c>
      <c r="F9" s="53">
        <f>F11+F21+F31+F32</f>
        <v>1087</v>
      </c>
      <c r="G9" s="54">
        <f>G11+G21+G31+G32</f>
        <v>1093</v>
      </c>
      <c r="H9" s="50">
        <f>H11+H21+H31+H32</f>
        <v>1100</v>
      </c>
      <c r="I9" s="54">
        <f>I11+I21+I31+I32</f>
        <v>1106</v>
      </c>
      <c r="J9" s="50">
        <f>J11+J21+J31+J32</f>
        <v>1112</v>
      </c>
      <c r="K9" s="54">
        <f>K11+K21+K31+K32</f>
        <v>1114</v>
      </c>
      <c r="L9" s="25"/>
    </row>
    <row r="10" spans="1:12" ht="18" customHeight="1">
      <c r="A10" s="33" t="s">
        <v>17</v>
      </c>
      <c r="B10" s="34"/>
      <c r="C10" s="55"/>
      <c r="D10" s="56"/>
      <c r="E10" s="57"/>
      <c r="F10" s="58"/>
      <c r="G10" s="59"/>
      <c r="H10" s="55"/>
      <c r="I10" s="60"/>
      <c r="J10" s="55"/>
      <c r="K10" s="61"/>
      <c r="L10" s="25"/>
    </row>
    <row r="11" spans="1:12" s="62" customFormat="1" ht="25.5" customHeight="1">
      <c r="A11" s="63" t="s">
        <v>18</v>
      </c>
      <c r="B11" s="34" t="s">
        <v>19</v>
      </c>
      <c r="C11" s="64">
        <f>SUM(C13:C20)</f>
        <v>251</v>
      </c>
      <c r="D11" s="65">
        <f>SUM(D13:D20)</f>
        <v>251</v>
      </c>
      <c r="E11" s="66">
        <f>SUM(E13:E20)</f>
        <v>252</v>
      </c>
      <c r="F11" s="64">
        <f>SUM(F13:F20)</f>
        <v>254</v>
      </c>
      <c r="G11" s="66">
        <f>SUM(G13:G20)</f>
        <v>255</v>
      </c>
      <c r="H11" s="64">
        <f>SUM(H13:H20)</f>
        <v>256</v>
      </c>
      <c r="I11" s="66">
        <f>SUM(I13:I20)</f>
        <v>258</v>
      </c>
      <c r="J11" s="64">
        <f>SUM(J13:J20)</f>
        <v>258</v>
      </c>
      <c r="K11" s="67">
        <f>SUM(K13:K20)</f>
        <v>260</v>
      </c>
      <c r="L11" s="25"/>
    </row>
    <row r="12" spans="1:12" ht="17.25" customHeight="1">
      <c r="A12" s="33" t="s">
        <v>20</v>
      </c>
      <c r="B12" s="34"/>
      <c r="C12" s="55"/>
      <c r="D12" s="56"/>
      <c r="E12" s="57"/>
      <c r="F12" s="58"/>
      <c r="G12" s="59"/>
      <c r="H12" s="55"/>
      <c r="I12" s="59"/>
      <c r="J12" s="55"/>
      <c r="K12" s="60"/>
      <c r="L12" s="25"/>
    </row>
    <row r="13" spans="1:12" ht="17.25" customHeight="1">
      <c r="A13" s="33" t="s">
        <v>21</v>
      </c>
      <c r="B13" s="34" t="s">
        <v>19</v>
      </c>
      <c r="C13" s="68">
        <v>5</v>
      </c>
      <c r="D13" s="69">
        <v>5</v>
      </c>
      <c r="E13" s="36">
        <v>5</v>
      </c>
      <c r="F13" s="35">
        <v>6</v>
      </c>
      <c r="G13" s="70">
        <v>6</v>
      </c>
      <c r="H13" s="68">
        <v>6</v>
      </c>
      <c r="I13" s="70">
        <v>6</v>
      </c>
      <c r="J13" s="68">
        <v>6</v>
      </c>
      <c r="K13" s="70">
        <v>6</v>
      </c>
      <c r="L13" s="25"/>
    </row>
    <row r="14" spans="1:12" ht="17.25" customHeight="1">
      <c r="A14" s="33" t="s">
        <v>22</v>
      </c>
      <c r="B14" s="34" t="s">
        <v>19</v>
      </c>
      <c r="C14" s="68">
        <v>32</v>
      </c>
      <c r="D14" s="69">
        <v>32</v>
      </c>
      <c r="E14" s="36">
        <v>32</v>
      </c>
      <c r="F14" s="35">
        <v>32</v>
      </c>
      <c r="G14" s="70">
        <v>32</v>
      </c>
      <c r="H14" s="68">
        <v>32</v>
      </c>
      <c r="I14" s="70">
        <v>32</v>
      </c>
      <c r="J14" s="68">
        <v>32</v>
      </c>
      <c r="K14" s="70">
        <v>32</v>
      </c>
      <c r="L14" s="25"/>
    </row>
    <row r="15" spans="1:12" ht="17.25" customHeight="1">
      <c r="A15" s="33" t="s">
        <v>23</v>
      </c>
      <c r="B15" s="34" t="s">
        <v>19</v>
      </c>
      <c r="C15" s="68">
        <v>4</v>
      </c>
      <c r="D15" s="69">
        <v>4</v>
      </c>
      <c r="E15" s="36">
        <v>5</v>
      </c>
      <c r="F15" s="35">
        <v>5</v>
      </c>
      <c r="G15" s="70">
        <v>5</v>
      </c>
      <c r="H15" s="68">
        <v>5</v>
      </c>
      <c r="I15" s="70">
        <v>5</v>
      </c>
      <c r="J15" s="68">
        <v>5</v>
      </c>
      <c r="K15" s="70">
        <v>5</v>
      </c>
      <c r="L15" s="25"/>
    </row>
    <row r="16" spans="1:12" ht="17.25" customHeight="1">
      <c r="A16" s="33" t="s">
        <v>24</v>
      </c>
      <c r="B16" s="34" t="s">
        <v>19</v>
      </c>
      <c r="C16" s="68"/>
      <c r="D16" s="69"/>
      <c r="E16" s="36"/>
      <c r="F16" s="35"/>
      <c r="G16" s="70"/>
      <c r="H16" s="68"/>
      <c r="I16" s="70"/>
      <c r="J16" s="68"/>
      <c r="K16" s="70"/>
      <c r="L16" s="25"/>
    </row>
    <row r="17" spans="1:12" ht="17.25" customHeight="1">
      <c r="A17" s="33" t="s">
        <v>25</v>
      </c>
      <c r="B17" s="34" t="s">
        <v>19</v>
      </c>
      <c r="C17" s="68">
        <v>12</v>
      </c>
      <c r="D17" s="69">
        <v>12</v>
      </c>
      <c r="E17" s="36">
        <v>12</v>
      </c>
      <c r="F17" s="35">
        <v>12</v>
      </c>
      <c r="G17" s="70">
        <v>12</v>
      </c>
      <c r="H17" s="68">
        <v>12</v>
      </c>
      <c r="I17" s="70">
        <v>12</v>
      </c>
      <c r="J17" s="68">
        <v>12</v>
      </c>
      <c r="K17" s="70">
        <v>12</v>
      </c>
      <c r="L17" s="25"/>
    </row>
    <row r="18" spans="1:12" ht="17.25" customHeight="1">
      <c r="A18" s="33" t="s">
        <v>26</v>
      </c>
      <c r="B18" s="34" t="s">
        <v>19</v>
      </c>
      <c r="C18" s="68">
        <v>116</v>
      </c>
      <c r="D18" s="69">
        <v>114</v>
      </c>
      <c r="E18" s="36">
        <v>114</v>
      </c>
      <c r="F18" s="35">
        <v>114</v>
      </c>
      <c r="G18" s="70">
        <v>114</v>
      </c>
      <c r="H18" s="68">
        <v>114</v>
      </c>
      <c r="I18" s="70">
        <v>115</v>
      </c>
      <c r="J18" s="68">
        <v>115</v>
      </c>
      <c r="K18" s="70">
        <v>116</v>
      </c>
      <c r="L18" s="25"/>
    </row>
    <row r="19" spans="1:12" ht="17.25" customHeight="1">
      <c r="A19" s="33" t="s">
        <v>27</v>
      </c>
      <c r="B19" s="34" t="s">
        <v>19</v>
      </c>
      <c r="C19" s="68">
        <v>9</v>
      </c>
      <c r="D19" s="69">
        <v>9</v>
      </c>
      <c r="E19" s="36">
        <v>9</v>
      </c>
      <c r="F19" s="35">
        <v>9</v>
      </c>
      <c r="G19" s="70">
        <v>9</v>
      </c>
      <c r="H19" s="68">
        <v>9</v>
      </c>
      <c r="I19" s="70">
        <v>9</v>
      </c>
      <c r="J19" s="68">
        <v>9</v>
      </c>
      <c r="K19" s="70">
        <v>9</v>
      </c>
      <c r="L19" s="25"/>
    </row>
    <row r="20" spans="1:12" ht="17.25" customHeight="1">
      <c r="A20" s="33" t="s">
        <v>28</v>
      </c>
      <c r="B20" s="34" t="s">
        <v>19</v>
      </c>
      <c r="C20" s="68">
        <v>73</v>
      </c>
      <c r="D20" s="69">
        <v>75</v>
      </c>
      <c r="E20" s="36">
        <v>75</v>
      </c>
      <c r="F20" s="35">
        <v>76</v>
      </c>
      <c r="G20" s="70">
        <v>77</v>
      </c>
      <c r="H20" s="68">
        <v>78</v>
      </c>
      <c r="I20" s="70">
        <v>79</v>
      </c>
      <c r="J20" s="68">
        <v>79</v>
      </c>
      <c r="K20" s="70">
        <v>80</v>
      </c>
      <c r="L20" s="25"/>
    </row>
    <row r="21" spans="1:12" s="62" customFormat="1" ht="25.5" customHeight="1">
      <c r="A21" s="63" t="s">
        <v>29</v>
      </c>
      <c r="B21" s="34" t="s">
        <v>19</v>
      </c>
      <c r="C21" s="64">
        <f>C23+C24+C25+C26+C27+C28+C29+C30</f>
        <v>806</v>
      </c>
      <c r="D21" s="65">
        <f>D23+D24+D25+D26+D27+D28+D29+D30</f>
        <v>808</v>
      </c>
      <c r="E21" s="66">
        <f>E23+E24+E25+E26+E27+E28+E29+E30</f>
        <v>810</v>
      </c>
      <c r="F21" s="71">
        <f>F23+F24+F25+F26+F27+F28+F29+F30</f>
        <v>815</v>
      </c>
      <c r="G21" s="67">
        <f>G23+G24+G25+G26+G27+G28+G29+G30</f>
        <v>820</v>
      </c>
      <c r="H21" s="64">
        <f>H23+H24+H25+H26+H27+H28+H29+H30</f>
        <v>826</v>
      </c>
      <c r="I21" s="67">
        <f>I23+I24+I25+I26+I27+I28+I29+I30</f>
        <v>830</v>
      </c>
      <c r="J21" s="64">
        <f>J23+J24+J25+J26+J27+J28+J29+J30</f>
        <v>836</v>
      </c>
      <c r="K21" s="67">
        <f>K23+K24+K25+K26+K27+K28+K29+K30</f>
        <v>836</v>
      </c>
      <c r="L21" s="25"/>
    </row>
    <row r="22" spans="1:12" ht="21" customHeight="1">
      <c r="A22" s="33" t="s">
        <v>20</v>
      </c>
      <c r="B22" s="34"/>
      <c r="C22" s="55"/>
      <c r="D22" s="56"/>
      <c r="E22" s="57"/>
      <c r="F22" s="58"/>
      <c r="G22" s="59"/>
      <c r="H22" s="55"/>
      <c r="I22" s="59"/>
      <c r="J22" s="55"/>
      <c r="K22" s="59"/>
      <c r="L22" s="25"/>
    </row>
    <row r="23" spans="1:12" ht="17.25" customHeight="1">
      <c r="A23" s="33" t="s">
        <v>21</v>
      </c>
      <c r="B23" s="34" t="s">
        <v>19</v>
      </c>
      <c r="C23" s="68">
        <v>30</v>
      </c>
      <c r="D23" s="69">
        <v>30</v>
      </c>
      <c r="E23" s="36">
        <v>30</v>
      </c>
      <c r="F23" s="35">
        <v>31</v>
      </c>
      <c r="G23" s="70">
        <v>32</v>
      </c>
      <c r="H23" s="68">
        <v>33</v>
      </c>
      <c r="I23" s="70">
        <v>33</v>
      </c>
      <c r="J23" s="68">
        <v>34</v>
      </c>
      <c r="K23" s="70">
        <v>34</v>
      </c>
      <c r="L23" s="25"/>
    </row>
    <row r="24" spans="1:12" ht="17.25" customHeight="1">
      <c r="A24" s="33" t="s">
        <v>30</v>
      </c>
      <c r="B24" s="34" t="s">
        <v>19</v>
      </c>
      <c r="C24" s="68">
        <v>36</v>
      </c>
      <c r="D24" s="69">
        <v>36</v>
      </c>
      <c r="E24" s="36">
        <v>36</v>
      </c>
      <c r="F24" s="35">
        <v>37</v>
      </c>
      <c r="G24" s="70">
        <v>38</v>
      </c>
      <c r="H24" s="68">
        <v>39</v>
      </c>
      <c r="I24" s="70">
        <v>40</v>
      </c>
      <c r="J24" s="68">
        <v>41</v>
      </c>
      <c r="K24" s="70">
        <v>41</v>
      </c>
      <c r="L24" s="25"/>
    </row>
    <row r="25" spans="1:12" ht="17.25" customHeight="1">
      <c r="A25" s="33" t="s">
        <v>23</v>
      </c>
      <c r="B25" s="34" t="s">
        <v>19</v>
      </c>
      <c r="C25" s="68">
        <v>6</v>
      </c>
      <c r="D25" s="69">
        <v>5</v>
      </c>
      <c r="E25" s="36">
        <v>5</v>
      </c>
      <c r="F25" s="35">
        <v>5</v>
      </c>
      <c r="G25" s="70">
        <v>5</v>
      </c>
      <c r="H25" s="68">
        <v>5</v>
      </c>
      <c r="I25" s="70">
        <v>5</v>
      </c>
      <c r="J25" s="68">
        <v>5</v>
      </c>
      <c r="K25" s="70">
        <v>5</v>
      </c>
      <c r="L25" s="25"/>
    </row>
    <row r="26" spans="1:12" ht="17.25" customHeight="1">
      <c r="A26" s="33" t="s">
        <v>24</v>
      </c>
      <c r="B26" s="34" t="s">
        <v>19</v>
      </c>
      <c r="C26" s="68">
        <v>18</v>
      </c>
      <c r="D26" s="69">
        <v>18</v>
      </c>
      <c r="E26" s="36">
        <v>18</v>
      </c>
      <c r="F26" s="35">
        <v>18</v>
      </c>
      <c r="G26" s="70">
        <v>18</v>
      </c>
      <c r="H26" s="68">
        <v>18</v>
      </c>
      <c r="I26" s="70">
        <v>18</v>
      </c>
      <c r="J26" s="68">
        <v>18</v>
      </c>
      <c r="K26" s="70">
        <v>18</v>
      </c>
      <c r="L26" s="25"/>
    </row>
    <row r="27" spans="1:12" ht="17.25" customHeight="1">
      <c r="A27" s="33" t="s">
        <v>25</v>
      </c>
      <c r="B27" s="34" t="s">
        <v>19</v>
      </c>
      <c r="C27" s="68">
        <v>26</v>
      </c>
      <c r="D27" s="69">
        <v>26</v>
      </c>
      <c r="E27" s="36">
        <v>26</v>
      </c>
      <c r="F27" s="35">
        <v>27</v>
      </c>
      <c r="G27" s="70">
        <v>27</v>
      </c>
      <c r="H27" s="68">
        <v>27</v>
      </c>
      <c r="I27" s="70">
        <v>28</v>
      </c>
      <c r="J27" s="68">
        <v>29</v>
      </c>
      <c r="K27" s="70">
        <v>29</v>
      </c>
      <c r="L27" s="25"/>
    </row>
    <row r="28" spans="1:12" ht="17.25" customHeight="1">
      <c r="A28" s="33" t="s">
        <v>26</v>
      </c>
      <c r="B28" s="34" t="s">
        <v>19</v>
      </c>
      <c r="C28" s="68">
        <v>355</v>
      </c>
      <c r="D28" s="69">
        <v>356</v>
      </c>
      <c r="E28" s="36">
        <v>357</v>
      </c>
      <c r="F28" s="35">
        <v>358</v>
      </c>
      <c r="G28" s="70">
        <v>359</v>
      </c>
      <c r="H28" s="68">
        <v>359</v>
      </c>
      <c r="I28" s="70">
        <v>361</v>
      </c>
      <c r="J28" s="68">
        <v>363</v>
      </c>
      <c r="K28" s="70">
        <v>363</v>
      </c>
      <c r="L28" s="25"/>
    </row>
    <row r="29" spans="1:12" ht="17.25" customHeight="1">
      <c r="A29" s="33" t="s">
        <v>27</v>
      </c>
      <c r="B29" s="34" t="s">
        <v>19</v>
      </c>
      <c r="C29" s="68">
        <v>99</v>
      </c>
      <c r="D29" s="69">
        <v>99</v>
      </c>
      <c r="E29" s="36">
        <v>99</v>
      </c>
      <c r="F29" s="35">
        <v>99</v>
      </c>
      <c r="G29" s="70">
        <v>99</v>
      </c>
      <c r="H29" s="68">
        <v>99</v>
      </c>
      <c r="I29" s="70">
        <v>99</v>
      </c>
      <c r="J29" s="68">
        <v>99</v>
      </c>
      <c r="K29" s="70">
        <v>99</v>
      </c>
      <c r="L29" s="25"/>
    </row>
    <row r="30" spans="1:12" ht="17.25" customHeight="1">
      <c r="A30" s="33" t="s">
        <v>28</v>
      </c>
      <c r="B30" s="34" t="s">
        <v>19</v>
      </c>
      <c r="C30" s="68">
        <v>236</v>
      </c>
      <c r="D30" s="69">
        <v>238</v>
      </c>
      <c r="E30" s="36">
        <v>239</v>
      </c>
      <c r="F30" s="35">
        <v>240</v>
      </c>
      <c r="G30" s="70">
        <v>242</v>
      </c>
      <c r="H30" s="68">
        <v>246</v>
      </c>
      <c r="I30" s="70">
        <v>246</v>
      </c>
      <c r="J30" s="68">
        <v>247</v>
      </c>
      <c r="K30" s="70">
        <v>247</v>
      </c>
      <c r="L30" s="72"/>
    </row>
    <row r="31" spans="1:12" s="62" customFormat="1" ht="25.5" customHeight="1">
      <c r="A31" s="63" t="s">
        <v>31</v>
      </c>
      <c r="B31" s="34" t="s">
        <v>19</v>
      </c>
      <c r="C31" s="68">
        <v>15</v>
      </c>
      <c r="D31" s="69">
        <v>15</v>
      </c>
      <c r="E31" s="36">
        <v>15</v>
      </c>
      <c r="F31" s="35">
        <v>15</v>
      </c>
      <c r="G31" s="70">
        <v>15</v>
      </c>
      <c r="H31" s="68">
        <v>15</v>
      </c>
      <c r="I31" s="70">
        <v>15</v>
      </c>
      <c r="J31" s="68">
        <v>15</v>
      </c>
      <c r="K31" s="70">
        <v>15</v>
      </c>
      <c r="L31" s="72"/>
    </row>
    <row r="32" spans="1:12" s="62" customFormat="1" ht="25.5" customHeight="1">
      <c r="A32" s="73" t="s">
        <v>32</v>
      </c>
      <c r="B32" s="43" t="s">
        <v>19</v>
      </c>
      <c r="C32" s="74">
        <v>8</v>
      </c>
      <c r="D32" s="75">
        <v>4</v>
      </c>
      <c r="E32" s="76">
        <v>4</v>
      </c>
      <c r="F32" s="77">
        <v>3</v>
      </c>
      <c r="G32" s="78">
        <v>3</v>
      </c>
      <c r="H32" s="74">
        <v>3</v>
      </c>
      <c r="I32" s="78">
        <v>3</v>
      </c>
      <c r="J32" s="74">
        <v>3</v>
      </c>
      <c r="K32" s="78">
        <v>3</v>
      </c>
      <c r="L32" s="72"/>
    </row>
    <row r="33" spans="1:12" ht="24" customHeight="1">
      <c r="A33" s="48" t="s">
        <v>33</v>
      </c>
      <c r="B33" s="49" t="s">
        <v>15</v>
      </c>
      <c r="C33" s="50">
        <f>(C34+C35+C36+C37+C38)</f>
        <v>3529</v>
      </c>
      <c r="D33" s="51">
        <f>(D34+D35+D36+D37+D38)</f>
        <v>3381</v>
      </c>
      <c r="E33" s="52">
        <f>(E34+E35+E36+E37+E38)</f>
        <v>3341</v>
      </c>
      <c r="F33" s="53">
        <f>(F34+F35+F36+F37+F38)</f>
        <v>3357</v>
      </c>
      <c r="G33" s="54">
        <f>(G34+G35+G36+G37+G38)</f>
        <v>3372</v>
      </c>
      <c r="H33" s="50">
        <f>(H34+H35+H36+H37+H38)</f>
        <v>3383</v>
      </c>
      <c r="I33" s="54">
        <f>(I34+I35+I36+I37+I38)</f>
        <v>3397</v>
      </c>
      <c r="J33" s="50">
        <f>(J34+J35+J36+J37+J38)</f>
        <v>3409</v>
      </c>
      <c r="K33" s="79">
        <f>(K34+K35+K36+K37+K38)</f>
        <v>3410</v>
      </c>
      <c r="L33" s="72"/>
    </row>
    <row r="34" spans="1:12" ht="24.75" customHeight="1">
      <c r="A34" s="63" t="s">
        <v>34</v>
      </c>
      <c r="B34" s="34" t="s">
        <v>15</v>
      </c>
      <c r="C34" s="68">
        <v>1579</v>
      </c>
      <c r="D34" s="69">
        <v>1458</v>
      </c>
      <c r="E34" s="36">
        <v>1426</v>
      </c>
      <c r="F34" s="35">
        <v>1430</v>
      </c>
      <c r="G34" s="70">
        <v>1436</v>
      </c>
      <c r="H34" s="68">
        <v>1440</v>
      </c>
      <c r="I34" s="70">
        <v>1445</v>
      </c>
      <c r="J34" s="68">
        <v>1450</v>
      </c>
      <c r="K34" s="70">
        <v>1450</v>
      </c>
      <c r="L34" s="72"/>
    </row>
    <row r="35" spans="1:12" ht="24.75" customHeight="1">
      <c r="A35" s="63" t="s">
        <v>35</v>
      </c>
      <c r="B35" s="34" t="s">
        <v>15</v>
      </c>
      <c r="C35" s="68">
        <v>821</v>
      </c>
      <c r="D35" s="69">
        <v>823</v>
      </c>
      <c r="E35" s="36">
        <v>825</v>
      </c>
      <c r="F35" s="35">
        <v>830</v>
      </c>
      <c r="G35" s="70">
        <v>835</v>
      </c>
      <c r="H35" s="68">
        <v>841</v>
      </c>
      <c r="I35" s="70">
        <v>845</v>
      </c>
      <c r="J35" s="68">
        <v>851</v>
      </c>
      <c r="K35" s="70">
        <v>851</v>
      </c>
      <c r="L35" s="72"/>
    </row>
    <row r="36" spans="1:12" ht="24.75" customHeight="1">
      <c r="A36" s="63" t="s">
        <v>36</v>
      </c>
      <c r="B36" s="34" t="s">
        <v>15</v>
      </c>
      <c r="C36" s="68">
        <v>1109</v>
      </c>
      <c r="D36" s="69">
        <v>1090</v>
      </c>
      <c r="E36" s="36">
        <v>1080</v>
      </c>
      <c r="F36" s="35">
        <v>1087</v>
      </c>
      <c r="G36" s="70">
        <v>1090</v>
      </c>
      <c r="H36" s="68">
        <v>1092</v>
      </c>
      <c r="I36" s="70">
        <v>1096</v>
      </c>
      <c r="J36" s="68">
        <v>1098</v>
      </c>
      <c r="K36" s="70">
        <v>1098</v>
      </c>
      <c r="L36" s="72"/>
    </row>
    <row r="37" spans="1:12" ht="24.75" customHeight="1">
      <c r="A37" s="63" t="s">
        <v>37</v>
      </c>
      <c r="B37" s="34" t="s">
        <v>15</v>
      </c>
      <c r="C37" s="68">
        <v>12</v>
      </c>
      <c r="D37" s="69">
        <v>10</v>
      </c>
      <c r="E37" s="36">
        <v>10</v>
      </c>
      <c r="F37" s="35">
        <v>10</v>
      </c>
      <c r="G37" s="70">
        <v>11</v>
      </c>
      <c r="H37" s="68">
        <v>10</v>
      </c>
      <c r="I37" s="70">
        <v>11</v>
      </c>
      <c r="J37" s="68">
        <v>10</v>
      </c>
      <c r="K37" s="70">
        <v>11</v>
      </c>
      <c r="L37" s="72"/>
    </row>
    <row r="38" spans="1:12" ht="24.75" customHeight="1">
      <c r="A38" s="63" t="s">
        <v>38</v>
      </c>
      <c r="B38" s="34" t="s">
        <v>15</v>
      </c>
      <c r="C38" s="68">
        <v>8</v>
      </c>
      <c r="D38" s="69">
        <v>0</v>
      </c>
      <c r="E38" s="36">
        <v>0</v>
      </c>
      <c r="F38" s="35">
        <v>0</v>
      </c>
      <c r="G38" s="70">
        <v>0</v>
      </c>
      <c r="H38" s="68">
        <v>0</v>
      </c>
      <c r="I38" s="70">
        <v>0</v>
      </c>
      <c r="J38" s="68">
        <v>0</v>
      </c>
      <c r="K38" s="70">
        <v>0</v>
      </c>
      <c r="L38" s="72"/>
    </row>
    <row r="39" spans="1:12" ht="34.5" customHeight="1">
      <c r="A39" s="33" t="s">
        <v>39</v>
      </c>
      <c r="B39" s="34" t="s">
        <v>40</v>
      </c>
      <c r="C39" s="80">
        <f>IF((ISERROR(C33/C105)),0,(C33/C105)*100)</f>
        <v>20.716172585852657</v>
      </c>
      <c r="D39" s="80">
        <f>IF((ISERROR(D33/D105)),0,(D33/D105)*100)</f>
        <v>20.421599420149793</v>
      </c>
      <c r="E39" s="81">
        <f>IF((ISERROR(E33/E105)),0,(E33/E105)*100)</f>
        <v>20.416768516255193</v>
      </c>
      <c r="F39" s="82">
        <f>IF((ISERROR(F33/F105)),0,(F33/F105)*100)</f>
        <v>20.507025045815517</v>
      </c>
      <c r="G39" s="81">
        <f>IF((ISERROR(G33/G105)),0,(G33/G105)*100)</f>
        <v>20.539684473411707</v>
      </c>
      <c r="H39" s="82">
        <f>IF((ISERROR(H33/H105)),0,(H33/H105)*100)</f>
        <v>20.640634533251983</v>
      </c>
      <c r="I39" s="81">
        <f>IF((ISERROR(I33/I105)),0,(I33/I105)*100)</f>
        <v>20.665531086506874</v>
      </c>
      <c r="J39" s="82">
        <f>IF((ISERROR(J33/J105)),0,(J33/J105)*100)</f>
        <v>20.760002435905243</v>
      </c>
      <c r="K39" s="83">
        <f>IF((ISERROR(K33/K105)),0,(K33/K105)*100)</f>
        <v>20.718148125645545</v>
      </c>
      <c r="L39" s="72"/>
    </row>
    <row r="40" spans="1:12" ht="54" customHeight="1">
      <c r="A40" s="33" t="s">
        <v>41</v>
      </c>
      <c r="B40" s="34" t="s">
        <v>15</v>
      </c>
      <c r="C40" s="84">
        <v>10725</v>
      </c>
      <c r="D40" s="85">
        <v>10652</v>
      </c>
      <c r="E40" s="86">
        <v>10457</v>
      </c>
      <c r="F40" s="87">
        <v>10455</v>
      </c>
      <c r="G40" s="88">
        <v>10457</v>
      </c>
      <c r="H40" s="84">
        <v>10458</v>
      </c>
      <c r="I40" s="88">
        <v>10459</v>
      </c>
      <c r="J40" s="84">
        <v>10459</v>
      </c>
      <c r="K40" s="88">
        <v>10460</v>
      </c>
      <c r="L40" s="72"/>
    </row>
    <row r="41" spans="1:12" ht="48.75" customHeight="1">
      <c r="A41" s="63" t="s">
        <v>42</v>
      </c>
      <c r="B41" s="34" t="s">
        <v>15</v>
      </c>
      <c r="C41" s="89">
        <v>14034</v>
      </c>
      <c r="D41" s="90">
        <v>13573</v>
      </c>
      <c r="E41" s="91">
        <v>13389</v>
      </c>
      <c r="F41" s="92">
        <v>13400</v>
      </c>
      <c r="G41" s="93">
        <v>13432</v>
      </c>
      <c r="H41" s="94">
        <v>13419</v>
      </c>
      <c r="I41" s="93">
        <v>13453</v>
      </c>
      <c r="J41" s="94">
        <v>13450</v>
      </c>
      <c r="K41" s="93">
        <v>13478</v>
      </c>
      <c r="L41" s="72"/>
    </row>
    <row r="42" spans="1:12" ht="29.25" customHeight="1">
      <c r="A42" s="63" t="s">
        <v>43</v>
      </c>
      <c r="B42" s="34" t="s">
        <v>15</v>
      </c>
      <c r="C42" s="89">
        <v>1579</v>
      </c>
      <c r="D42" s="90">
        <v>1458</v>
      </c>
      <c r="E42" s="91">
        <v>1426</v>
      </c>
      <c r="F42" s="92">
        <v>1430</v>
      </c>
      <c r="G42" s="93">
        <v>1436</v>
      </c>
      <c r="H42" s="94">
        <v>1440</v>
      </c>
      <c r="I42" s="93">
        <v>1445</v>
      </c>
      <c r="J42" s="94">
        <v>1450</v>
      </c>
      <c r="K42" s="93">
        <v>1450</v>
      </c>
      <c r="L42" s="72"/>
    </row>
    <row r="43" spans="1:12" ht="23.25" customHeight="1">
      <c r="A43" s="42" t="s">
        <v>44</v>
      </c>
      <c r="B43" s="43" t="s">
        <v>19</v>
      </c>
      <c r="C43" s="95">
        <f>IF((ISERROR(C9/C101)),0,(C9/C101)*10)</f>
        <v>252.95702253651146</v>
      </c>
      <c r="D43" s="96">
        <f>IF((ISERROR(D9/D101)),0,(D9/D101)*10)</f>
        <v>256.0630953243929</v>
      </c>
      <c r="E43" s="97">
        <f>IF((ISERROR(E9/E101)),0,(E9/E101)*10)</f>
        <v>260.3564547206166</v>
      </c>
      <c r="F43" s="98">
        <f>IF((ISERROR(F9/F101)),0,(F9/F101)*10)</f>
        <v>265.9001956947163</v>
      </c>
      <c r="G43" s="97">
        <f>IF((ISERROR(G9/G101)),0,(G9/G101)*10)</f>
        <v>266.97606253053243</v>
      </c>
      <c r="H43" s="98">
        <f>IF((ISERROR(H9/H101)),0,(H9/H101)*10)</f>
        <v>272.7498140342177</v>
      </c>
      <c r="I43" s="97">
        <f>IF((ISERROR(I9/I101)),0,(I9/I101)*10)</f>
        <v>273.01900765243147</v>
      </c>
      <c r="J43" s="98">
        <f>IF((ISERROR(J9/J101)),0,(J9/J101)*10)</f>
        <v>278.6269105487347</v>
      </c>
      <c r="K43" s="99">
        <f>IF((ISERROR(K9/K101)),0,(K9/K101)*10)</f>
        <v>277.52864972595916</v>
      </c>
      <c r="L43" s="72"/>
    </row>
    <row r="44" spans="1:12" ht="24.75" customHeight="1">
      <c r="A44" s="100" t="s">
        <v>45</v>
      </c>
      <c r="B44" s="49" t="s">
        <v>46</v>
      </c>
      <c r="C44" s="101">
        <f>C45+C55+C65+C66</f>
        <v>3917265.9</v>
      </c>
      <c r="D44" s="102">
        <f>D45+D55+D65+D66</f>
        <v>4230589</v>
      </c>
      <c r="E44" s="103">
        <f>E45+E55+E65+E66</f>
        <v>4682670.199999999</v>
      </c>
      <c r="F44" s="104">
        <f>F45+F55+F65+F66</f>
        <v>5110775.4799999995</v>
      </c>
      <c r="G44" s="105">
        <f>G45+G55+G65+G66</f>
        <v>5124048.91</v>
      </c>
      <c r="H44" s="101">
        <f>H45+H55+H65+H66</f>
        <v>5640047</v>
      </c>
      <c r="I44" s="105">
        <f>I45+I55+I65+I66</f>
        <v>5681562.4</v>
      </c>
      <c r="J44" s="101">
        <f>J45+J55+J65+J66</f>
        <v>6194880</v>
      </c>
      <c r="K44" s="105">
        <f>K45+K55+K65+K66</f>
        <v>6286154</v>
      </c>
      <c r="L44" s="72"/>
    </row>
    <row r="45" spans="1:12" s="62" customFormat="1" ht="24.75" customHeight="1">
      <c r="A45" s="63" t="s">
        <v>47</v>
      </c>
      <c r="B45" s="34" t="s">
        <v>48</v>
      </c>
      <c r="C45" s="106">
        <f>C47+C48+C49+C50+C51+C52+C53+C54</f>
        <v>2693485.1</v>
      </c>
      <c r="D45" s="80">
        <f>D47+D48+D49+D50+D51+D52+D53+D54</f>
        <v>2875325.2</v>
      </c>
      <c r="E45" s="81">
        <f>E47+E48+E49+E50+E51+E52+E53+E54</f>
        <v>3178966.5</v>
      </c>
      <c r="F45" s="82">
        <f>F47+F48+F49+F50+F51+F52+F53+F54</f>
        <v>3471001.4799999995</v>
      </c>
      <c r="G45" s="83">
        <f>G47+G48+G49+G50+G51+G52+G53+G54</f>
        <v>3480224.21</v>
      </c>
      <c r="H45" s="106">
        <f>H47+H48+H49+H50+H51+H52+H53+H54</f>
        <v>3829073.5</v>
      </c>
      <c r="I45" s="83">
        <f>I47+I48+I49+I50+I51+I52+I53+I54</f>
        <v>3857813.9</v>
      </c>
      <c r="J45" s="106">
        <f>J47+J48+J49+J50+J51+J52+J53+J54</f>
        <v>4204632.2</v>
      </c>
      <c r="K45" s="83">
        <f>K47+K48+K49+K50+K51+K52+K53+K54</f>
        <v>4267408</v>
      </c>
      <c r="L45" s="72"/>
    </row>
    <row r="46" spans="1:12" ht="18" customHeight="1">
      <c r="A46" s="33" t="s">
        <v>20</v>
      </c>
      <c r="B46" s="34"/>
      <c r="C46" s="107"/>
      <c r="D46" s="108"/>
      <c r="E46" s="109"/>
      <c r="F46" s="110"/>
      <c r="G46" s="111"/>
      <c r="H46" s="107"/>
      <c r="I46" s="111"/>
      <c r="J46" s="107"/>
      <c r="K46" s="111"/>
      <c r="L46" s="72"/>
    </row>
    <row r="47" spans="1:12" ht="18" customHeight="1">
      <c r="A47" s="33" t="s">
        <v>21</v>
      </c>
      <c r="B47" s="34" t="s">
        <v>48</v>
      </c>
      <c r="C47" s="112">
        <v>15343</v>
      </c>
      <c r="D47" s="113">
        <v>30534</v>
      </c>
      <c r="E47" s="40">
        <v>36060</v>
      </c>
      <c r="F47" s="39">
        <v>38549.4</v>
      </c>
      <c r="G47" s="114">
        <v>38850.9</v>
      </c>
      <c r="H47" s="112">
        <v>41289.5</v>
      </c>
      <c r="I47" s="114">
        <v>41775.2</v>
      </c>
      <c r="J47" s="112">
        <v>44140.8</v>
      </c>
      <c r="K47" s="114">
        <v>45052.5</v>
      </c>
      <c r="L47" s="72"/>
    </row>
    <row r="48" spans="1:12" ht="18" customHeight="1">
      <c r="A48" s="33" t="s">
        <v>30</v>
      </c>
      <c r="B48" s="34" t="s">
        <v>48</v>
      </c>
      <c r="C48" s="112">
        <v>260797.8</v>
      </c>
      <c r="D48" s="113">
        <v>311162</v>
      </c>
      <c r="E48" s="40">
        <v>377759.4</v>
      </c>
      <c r="F48" s="39">
        <v>399200.6</v>
      </c>
      <c r="G48" s="114">
        <v>402322.4</v>
      </c>
      <c r="H48" s="112">
        <v>426759.4</v>
      </c>
      <c r="I48" s="114">
        <v>431778.4</v>
      </c>
      <c r="J48" s="112">
        <v>459725.7</v>
      </c>
      <c r="K48" s="114">
        <v>469220.5</v>
      </c>
      <c r="L48" s="72"/>
    </row>
    <row r="49" spans="1:12" ht="18" customHeight="1">
      <c r="A49" s="33" t="s">
        <v>23</v>
      </c>
      <c r="B49" s="34" t="s">
        <v>48</v>
      </c>
      <c r="C49" s="112">
        <v>89989.2</v>
      </c>
      <c r="D49" s="113">
        <v>100487.3</v>
      </c>
      <c r="E49" s="40">
        <v>116622.3</v>
      </c>
      <c r="F49" s="39">
        <v>127178.7</v>
      </c>
      <c r="G49" s="114">
        <v>128173.3</v>
      </c>
      <c r="H49" s="112">
        <v>137389.6</v>
      </c>
      <c r="I49" s="114">
        <v>139005.5</v>
      </c>
      <c r="J49" s="112">
        <v>148143.4</v>
      </c>
      <c r="K49" s="114">
        <v>151203.1</v>
      </c>
      <c r="L49" s="72"/>
    </row>
    <row r="50" spans="1:12" ht="18" customHeight="1">
      <c r="A50" s="33" t="s">
        <v>24</v>
      </c>
      <c r="B50" s="34" t="s">
        <v>48</v>
      </c>
      <c r="C50" s="112"/>
      <c r="D50" s="113"/>
      <c r="E50" s="40"/>
      <c r="F50" s="39"/>
      <c r="G50" s="114"/>
      <c r="H50" s="112"/>
      <c r="I50" s="114"/>
      <c r="J50" s="112"/>
      <c r="K50" s="114"/>
      <c r="L50" s="72"/>
    </row>
    <row r="51" spans="1:12" ht="18" customHeight="1">
      <c r="A51" s="33" t="s">
        <v>25</v>
      </c>
      <c r="B51" s="34" t="s">
        <v>48</v>
      </c>
      <c r="C51" s="112">
        <v>74428.4</v>
      </c>
      <c r="D51" s="113">
        <v>78169.5</v>
      </c>
      <c r="E51" s="40">
        <v>81223.4</v>
      </c>
      <c r="F51" s="39">
        <v>88243.2</v>
      </c>
      <c r="G51" s="114">
        <v>88933.3</v>
      </c>
      <c r="H51" s="112">
        <v>96140.5</v>
      </c>
      <c r="I51" s="114">
        <v>97271.2</v>
      </c>
      <c r="J51" s="112">
        <v>104945.4</v>
      </c>
      <c r="K51" s="114">
        <v>107112.9</v>
      </c>
      <c r="L51" s="72"/>
    </row>
    <row r="52" spans="1:12" ht="18" customHeight="1">
      <c r="A52" s="33" t="s">
        <v>26</v>
      </c>
      <c r="B52" s="34" t="s">
        <v>48</v>
      </c>
      <c r="C52" s="112">
        <v>1852475.1</v>
      </c>
      <c r="D52" s="113">
        <v>1896859.3</v>
      </c>
      <c r="E52" s="40">
        <v>2069748.5</v>
      </c>
      <c r="F52" s="39">
        <v>2271590.4</v>
      </c>
      <c r="G52" s="114">
        <v>2272542.5</v>
      </c>
      <c r="H52" s="112">
        <v>2532550.7</v>
      </c>
      <c r="I52" s="114">
        <v>2546043</v>
      </c>
      <c r="J52" s="112">
        <v>2805306.4</v>
      </c>
      <c r="K52" s="114">
        <v>2839181.7</v>
      </c>
      <c r="L52" s="72"/>
    </row>
    <row r="53" spans="1:12" ht="18" customHeight="1">
      <c r="A53" s="33" t="s">
        <v>27</v>
      </c>
      <c r="B53" s="34" t="s">
        <v>48</v>
      </c>
      <c r="C53" s="112">
        <v>60724.2</v>
      </c>
      <c r="D53" s="113">
        <v>63715.4</v>
      </c>
      <c r="E53" s="40">
        <v>73946.1</v>
      </c>
      <c r="F53" s="39">
        <v>80034.4</v>
      </c>
      <c r="G53" s="114">
        <v>80660.3</v>
      </c>
      <c r="H53" s="112">
        <v>85969</v>
      </c>
      <c r="I53" s="114">
        <v>86980</v>
      </c>
      <c r="J53" s="112">
        <v>91993.7</v>
      </c>
      <c r="K53" s="114">
        <v>93893.6</v>
      </c>
      <c r="L53" s="72"/>
    </row>
    <row r="54" spans="1:12" ht="18" customHeight="1">
      <c r="A54" s="33" t="s">
        <v>28</v>
      </c>
      <c r="B54" s="34" t="s">
        <v>48</v>
      </c>
      <c r="C54" s="112">
        <v>339727.4</v>
      </c>
      <c r="D54" s="113">
        <v>394397.7</v>
      </c>
      <c r="E54" s="40">
        <v>423606.8</v>
      </c>
      <c r="F54" s="39">
        <v>466204.78</v>
      </c>
      <c r="G54" s="114">
        <v>468741.51</v>
      </c>
      <c r="H54" s="112">
        <v>508974.8</v>
      </c>
      <c r="I54" s="114">
        <v>514960.6</v>
      </c>
      <c r="J54" s="112">
        <v>550376.8</v>
      </c>
      <c r="K54" s="114">
        <v>561743.7</v>
      </c>
      <c r="L54" s="72"/>
    </row>
    <row r="55" spans="1:12" s="62" customFormat="1" ht="22.5" customHeight="1">
      <c r="A55" s="63" t="s">
        <v>49</v>
      </c>
      <c r="B55" s="34" t="s">
        <v>48</v>
      </c>
      <c r="C55" s="106">
        <f>C57+C58+C59+C60+C61+C62+C63+C64</f>
        <v>1213000.7999999998</v>
      </c>
      <c r="D55" s="80">
        <f>D57+D58+D59+D60+D61+D62+D63+D64</f>
        <v>1350095.8</v>
      </c>
      <c r="E55" s="81">
        <f>E57+E58+E59+E60+E61+E62+E63+E64</f>
        <v>1498673.6999999997</v>
      </c>
      <c r="F55" s="82">
        <f>F57+F58+F59+F60+F61+F62+F63+F64</f>
        <v>1634684.0000000002</v>
      </c>
      <c r="G55" s="83">
        <f>G57+G58+G59+G60+G61+G62+G63+G64</f>
        <v>1638734.6999999997</v>
      </c>
      <c r="H55" s="106">
        <f>H57+H58+H59+H60+H61+H62+H63+H64</f>
        <v>1805823.5</v>
      </c>
      <c r="I55" s="83">
        <f>I57+I58+I59+I60+I61+I62+I63+I64</f>
        <v>1818598.5</v>
      </c>
      <c r="J55" s="106">
        <f>J57+J58+J59+J60+J61+J62+J63+J64</f>
        <v>1985037.8</v>
      </c>
      <c r="K55" s="83">
        <f>K57+K58+K59+K60+K61+K62+K63+K64</f>
        <v>2013535.9999999998</v>
      </c>
      <c r="L55" s="72"/>
    </row>
    <row r="56" spans="1:12" ht="17.25" customHeight="1">
      <c r="A56" s="33" t="s">
        <v>20</v>
      </c>
      <c r="B56" s="34"/>
      <c r="C56" s="107"/>
      <c r="D56" s="108"/>
      <c r="E56" s="109"/>
      <c r="F56" s="110"/>
      <c r="G56" s="111"/>
      <c r="H56" s="107"/>
      <c r="I56" s="111"/>
      <c r="J56" s="107"/>
      <c r="K56" s="111"/>
      <c r="L56" s="72"/>
    </row>
    <row r="57" spans="1:12" ht="17.25" customHeight="1">
      <c r="A57" s="33" t="s">
        <v>21</v>
      </c>
      <c r="B57" s="34" t="s">
        <v>48</v>
      </c>
      <c r="C57" s="112">
        <v>36105</v>
      </c>
      <c r="D57" s="113">
        <v>40389.7</v>
      </c>
      <c r="E57" s="40">
        <v>47699.4</v>
      </c>
      <c r="F57" s="39">
        <v>50992.3</v>
      </c>
      <c r="G57" s="114">
        <v>51391.1</v>
      </c>
      <c r="H57" s="112">
        <v>54616.9</v>
      </c>
      <c r="I57" s="114">
        <v>55259.3</v>
      </c>
      <c r="J57" s="112">
        <v>58388.5</v>
      </c>
      <c r="K57" s="114">
        <v>59594.5</v>
      </c>
      <c r="L57" s="72"/>
    </row>
    <row r="58" spans="1:12" ht="17.25" customHeight="1">
      <c r="A58" s="33" t="s">
        <v>30</v>
      </c>
      <c r="B58" s="34" t="s">
        <v>48</v>
      </c>
      <c r="C58" s="112">
        <v>121949.1</v>
      </c>
      <c r="D58" s="113">
        <v>145499.4</v>
      </c>
      <c r="E58" s="40">
        <v>176640.3</v>
      </c>
      <c r="F58" s="39">
        <v>186666.2</v>
      </c>
      <c r="G58" s="114">
        <v>188126</v>
      </c>
      <c r="H58" s="112">
        <v>199552.7</v>
      </c>
      <c r="I58" s="114">
        <v>201899.6</v>
      </c>
      <c r="J58" s="112">
        <v>214967.7</v>
      </c>
      <c r="K58" s="114">
        <v>219407.5</v>
      </c>
      <c r="L58" s="72"/>
    </row>
    <row r="59" spans="1:12" ht="17.25" customHeight="1">
      <c r="A59" s="33" t="s">
        <v>23</v>
      </c>
      <c r="B59" s="34" t="s">
        <v>48</v>
      </c>
      <c r="C59" s="112">
        <v>27799.7</v>
      </c>
      <c r="D59" s="113">
        <v>31042.8</v>
      </c>
      <c r="E59" s="40">
        <v>36027.3</v>
      </c>
      <c r="F59" s="39">
        <v>39288.4</v>
      </c>
      <c r="G59" s="114">
        <v>39595.7</v>
      </c>
      <c r="H59" s="112">
        <v>42442.8</v>
      </c>
      <c r="I59" s="114">
        <v>42942</v>
      </c>
      <c r="J59" s="112">
        <v>45764.9</v>
      </c>
      <c r="K59" s="114">
        <v>46710.1</v>
      </c>
      <c r="L59" s="72"/>
    </row>
    <row r="60" spans="1:12" ht="17.25" customHeight="1">
      <c r="A60" s="33" t="s">
        <v>24</v>
      </c>
      <c r="B60" s="34" t="s">
        <v>48</v>
      </c>
      <c r="C60" s="112">
        <v>4753.3</v>
      </c>
      <c r="D60" s="113">
        <v>5073.5</v>
      </c>
      <c r="E60" s="40">
        <v>6095.3</v>
      </c>
      <c r="F60" s="39">
        <v>6597.2</v>
      </c>
      <c r="G60" s="114">
        <v>6648.7</v>
      </c>
      <c r="H60" s="112">
        <v>7052.6</v>
      </c>
      <c r="I60" s="114">
        <v>7135.5</v>
      </c>
      <c r="J60" s="112">
        <v>7525.2</v>
      </c>
      <c r="K60" s="114">
        <v>7680.6</v>
      </c>
      <c r="L60" s="72"/>
    </row>
    <row r="61" spans="1:12" ht="17.25" customHeight="1">
      <c r="A61" s="33" t="s">
        <v>25</v>
      </c>
      <c r="B61" s="34" t="s">
        <v>48</v>
      </c>
      <c r="C61" s="112">
        <v>4045.7</v>
      </c>
      <c r="D61" s="113">
        <v>4249.1</v>
      </c>
      <c r="E61" s="40">
        <v>4415.1</v>
      </c>
      <c r="F61" s="39">
        <v>4796.7</v>
      </c>
      <c r="G61" s="114">
        <v>4834.2</v>
      </c>
      <c r="H61" s="112">
        <v>5226</v>
      </c>
      <c r="I61" s="114">
        <v>5287.4</v>
      </c>
      <c r="J61" s="112">
        <v>5704.6</v>
      </c>
      <c r="K61" s="114">
        <v>5822.4</v>
      </c>
      <c r="L61" s="72"/>
    </row>
    <row r="62" spans="1:12" ht="17.25" customHeight="1">
      <c r="A62" s="33" t="s">
        <v>26</v>
      </c>
      <c r="B62" s="34" t="s">
        <v>48</v>
      </c>
      <c r="C62" s="112">
        <v>894886.6</v>
      </c>
      <c r="D62" s="113">
        <v>985297</v>
      </c>
      <c r="E62" s="40">
        <v>1075101.9</v>
      </c>
      <c r="F62" s="39">
        <v>1179945.8</v>
      </c>
      <c r="G62" s="114">
        <v>1180440.4</v>
      </c>
      <c r="H62" s="112">
        <v>1315498</v>
      </c>
      <c r="I62" s="114">
        <v>1322506.4</v>
      </c>
      <c r="J62" s="112">
        <v>1457177.1</v>
      </c>
      <c r="K62" s="114">
        <v>1474773.2</v>
      </c>
      <c r="L62" s="72"/>
    </row>
    <row r="63" spans="1:12" ht="17.25" customHeight="1">
      <c r="A63" s="33" t="s">
        <v>27</v>
      </c>
      <c r="B63" s="34" t="s">
        <v>48</v>
      </c>
      <c r="C63" s="112">
        <v>42850.9</v>
      </c>
      <c r="D63" s="113">
        <v>44961.6</v>
      </c>
      <c r="E63" s="40">
        <v>52181</v>
      </c>
      <c r="F63" s="39">
        <v>56477.3</v>
      </c>
      <c r="G63" s="114">
        <v>56918.9</v>
      </c>
      <c r="H63" s="112">
        <v>60665.1</v>
      </c>
      <c r="I63" s="114">
        <v>61378.5</v>
      </c>
      <c r="J63" s="112">
        <v>64916.5</v>
      </c>
      <c r="K63" s="114">
        <v>66257.2</v>
      </c>
      <c r="L63" s="72"/>
    </row>
    <row r="64" spans="1:12" ht="17.25" customHeight="1">
      <c r="A64" s="33" t="s">
        <v>28</v>
      </c>
      <c r="B64" s="34" t="s">
        <v>48</v>
      </c>
      <c r="C64" s="112">
        <v>80610.5</v>
      </c>
      <c r="D64" s="113">
        <v>93582.7</v>
      </c>
      <c r="E64" s="40">
        <v>100513.4</v>
      </c>
      <c r="F64" s="39">
        <v>109920.1</v>
      </c>
      <c r="G64" s="114">
        <v>110779.7</v>
      </c>
      <c r="H64" s="112">
        <v>120769.4</v>
      </c>
      <c r="I64" s="114">
        <v>122189.8</v>
      </c>
      <c r="J64" s="112">
        <v>130593.3</v>
      </c>
      <c r="K64" s="114">
        <v>133290.5</v>
      </c>
      <c r="L64" s="72"/>
    </row>
    <row r="65" spans="1:12" s="62" customFormat="1" ht="22.5" customHeight="1">
      <c r="A65" s="63" t="s">
        <v>50</v>
      </c>
      <c r="B65" s="34" t="s">
        <v>48</v>
      </c>
      <c r="C65" s="112">
        <v>9882</v>
      </c>
      <c r="D65" s="113">
        <v>4605</v>
      </c>
      <c r="E65" s="40">
        <v>4650</v>
      </c>
      <c r="F65" s="39">
        <v>4700</v>
      </c>
      <c r="G65" s="114">
        <v>4700</v>
      </c>
      <c r="H65" s="112">
        <v>4750</v>
      </c>
      <c r="I65" s="114">
        <v>4750</v>
      </c>
      <c r="J65" s="112">
        <v>4800</v>
      </c>
      <c r="K65" s="114">
        <v>4800</v>
      </c>
      <c r="L65" s="72"/>
    </row>
    <row r="66" spans="1:12" s="62" customFormat="1" ht="22.5" customHeight="1">
      <c r="A66" s="73" t="s">
        <v>51</v>
      </c>
      <c r="B66" s="43" t="s">
        <v>48</v>
      </c>
      <c r="C66" s="44">
        <v>898</v>
      </c>
      <c r="D66" s="115">
        <v>563</v>
      </c>
      <c r="E66" s="46">
        <v>380</v>
      </c>
      <c r="F66" s="45">
        <v>390</v>
      </c>
      <c r="G66" s="116">
        <v>390</v>
      </c>
      <c r="H66" s="44">
        <v>400</v>
      </c>
      <c r="I66" s="116">
        <v>400</v>
      </c>
      <c r="J66" s="44">
        <v>410</v>
      </c>
      <c r="K66" s="116">
        <v>410</v>
      </c>
      <c r="L66" s="72"/>
    </row>
    <row r="67" spans="1:12" ht="28.5" customHeight="1">
      <c r="A67" s="100" t="s">
        <v>52</v>
      </c>
      <c r="B67" s="49" t="s">
        <v>46</v>
      </c>
      <c r="C67" s="101">
        <f>C68+C69+C70+C71</f>
        <v>973191.8999999999</v>
      </c>
      <c r="D67" s="102">
        <f>D68+D69+D70+D71</f>
        <v>1348432.7</v>
      </c>
      <c r="E67" s="103">
        <f>E68+E69+E70+E71</f>
        <v>1537819.1</v>
      </c>
      <c r="F67" s="104">
        <f>F68+F69+F70+F71</f>
        <v>1656285.5</v>
      </c>
      <c r="G67" s="105">
        <f>G68+G69+G70+G71</f>
        <v>1669198.1</v>
      </c>
      <c r="H67" s="101">
        <f>H68+H69+H70+H71</f>
        <v>1791998.3</v>
      </c>
      <c r="I67" s="105">
        <f>I68+I69+I70+I71</f>
        <v>1813013</v>
      </c>
      <c r="J67" s="101">
        <f>J68+J69+J70+J71</f>
        <v>1932396.5</v>
      </c>
      <c r="K67" s="117">
        <f>K68+K69+K70+K71</f>
        <v>1972199.1</v>
      </c>
      <c r="L67" s="72"/>
    </row>
    <row r="68" spans="1:12" ht="30" customHeight="1">
      <c r="A68" s="118" t="s">
        <v>53</v>
      </c>
      <c r="B68" s="34" t="s">
        <v>48</v>
      </c>
      <c r="C68" s="112">
        <v>644297.7</v>
      </c>
      <c r="D68" s="113">
        <v>978465.9</v>
      </c>
      <c r="E68" s="40">
        <v>1109218</v>
      </c>
      <c r="F68" s="39">
        <v>1196457.3</v>
      </c>
      <c r="G68" s="114">
        <v>1205813.8</v>
      </c>
      <c r="H68" s="112">
        <v>1296522.8</v>
      </c>
      <c r="I68" s="114">
        <v>1311770.9</v>
      </c>
      <c r="J68" s="112">
        <v>1399325.8</v>
      </c>
      <c r="K68" s="114">
        <v>1428226.3</v>
      </c>
      <c r="L68" s="72"/>
    </row>
    <row r="69" spans="1:12" ht="30" customHeight="1">
      <c r="A69" s="118" t="s">
        <v>54</v>
      </c>
      <c r="B69" s="34" t="s">
        <v>48</v>
      </c>
      <c r="C69" s="112">
        <v>318114.2</v>
      </c>
      <c r="D69" s="113">
        <v>364798.8</v>
      </c>
      <c r="E69" s="40">
        <v>423571.1</v>
      </c>
      <c r="F69" s="39">
        <v>454738.2</v>
      </c>
      <c r="G69" s="114">
        <v>458294.3</v>
      </c>
      <c r="H69" s="112">
        <v>490325.5</v>
      </c>
      <c r="I69" s="114">
        <v>496092.1</v>
      </c>
      <c r="J69" s="112">
        <v>527860.7</v>
      </c>
      <c r="K69" s="114">
        <v>538762.8</v>
      </c>
      <c r="L69" s="72"/>
    </row>
    <row r="70" spans="1:12" ht="30" customHeight="1">
      <c r="A70" s="118" t="s">
        <v>55</v>
      </c>
      <c r="B70" s="34" t="s">
        <v>48</v>
      </c>
      <c r="C70" s="112">
        <v>9882</v>
      </c>
      <c r="D70" s="113">
        <v>4605</v>
      </c>
      <c r="E70" s="40">
        <v>4650</v>
      </c>
      <c r="F70" s="39">
        <v>4700</v>
      </c>
      <c r="G70" s="114">
        <v>4700</v>
      </c>
      <c r="H70" s="112">
        <v>4750</v>
      </c>
      <c r="I70" s="114">
        <v>4750</v>
      </c>
      <c r="J70" s="112">
        <v>4800</v>
      </c>
      <c r="K70" s="114">
        <v>4800</v>
      </c>
      <c r="L70" s="72"/>
    </row>
    <row r="71" spans="1:12" ht="30" customHeight="1">
      <c r="A71" s="119" t="s">
        <v>56</v>
      </c>
      <c r="B71" s="43" t="s">
        <v>48</v>
      </c>
      <c r="C71" s="44">
        <v>898</v>
      </c>
      <c r="D71" s="115">
        <v>563</v>
      </c>
      <c r="E71" s="46">
        <v>380</v>
      </c>
      <c r="F71" s="45">
        <v>390</v>
      </c>
      <c r="G71" s="116">
        <v>390</v>
      </c>
      <c r="H71" s="44">
        <v>400</v>
      </c>
      <c r="I71" s="116">
        <v>400</v>
      </c>
      <c r="J71" s="44">
        <v>410</v>
      </c>
      <c r="K71" s="116">
        <v>410</v>
      </c>
      <c r="L71" s="72"/>
    </row>
    <row r="72" spans="1:12" ht="27" customHeight="1">
      <c r="A72" s="48" t="s">
        <v>57</v>
      </c>
      <c r="B72" s="49" t="s">
        <v>48</v>
      </c>
      <c r="C72" s="101">
        <f>C74+C75+C76+C77</f>
        <v>94805</v>
      </c>
      <c r="D72" s="102">
        <f>D74+D75+D76+D77</f>
        <v>92600</v>
      </c>
      <c r="E72" s="103">
        <f>E74+E75+E76+E77</f>
        <v>84900</v>
      </c>
      <c r="F72" s="104">
        <f>F74+F75+F76+F77</f>
        <v>84900</v>
      </c>
      <c r="G72" s="105">
        <f>G74+G75+G76+G77</f>
        <v>85400</v>
      </c>
      <c r="H72" s="101">
        <f>H74+H75+H76+H77</f>
        <v>85300</v>
      </c>
      <c r="I72" s="105">
        <f>I74+I75+I76+I77</f>
        <v>86000</v>
      </c>
      <c r="J72" s="101">
        <f>J74+J75+J76+J77</f>
        <v>87100</v>
      </c>
      <c r="K72" s="105">
        <f>K74+K75+K76+K77</f>
        <v>89400</v>
      </c>
      <c r="L72" s="72"/>
    </row>
    <row r="73" spans="1:12" ht="15" customHeight="1">
      <c r="A73" s="38" t="s">
        <v>58</v>
      </c>
      <c r="B73" s="34"/>
      <c r="C73" s="120"/>
      <c r="D73" s="121"/>
      <c r="E73" s="122"/>
      <c r="F73" s="123"/>
      <c r="G73" s="124"/>
      <c r="H73" s="120"/>
      <c r="I73" s="124"/>
      <c r="J73" s="120"/>
      <c r="K73" s="124"/>
      <c r="L73" s="72"/>
    </row>
    <row r="74" spans="1:12" ht="22.5" customHeight="1">
      <c r="A74" s="63" t="s">
        <v>59</v>
      </c>
      <c r="B74" s="34" t="s">
        <v>48</v>
      </c>
      <c r="C74" s="125">
        <v>27500</v>
      </c>
      <c r="D74" s="113">
        <v>26200</v>
      </c>
      <c r="E74" s="40">
        <v>24300</v>
      </c>
      <c r="F74" s="39">
        <v>24300</v>
      </c>
      <c r="G74" s="114">
        <v>24500</v>
      </c>
      <c r="H74" s="112">
        <v>24500</v>
      </c>
      <c r="I74" s="114">
        <v>24800</v>
      </c>
      <c r="J74" s="112">
        <v>24800</v>
      </c>
      <c r="K74" s="114">
        <v>25700</v>
      </c>
      <c r="L74" s="72"/>
    </row>
    <row r="75" spans="1:12" ht="22.5" customHeight="1">
      <c r="A75" s="118" t="s">
        <v>60</v>
      </c>
      <c r="B75" s="34" t="s">
        <v>48</v>
      </c>
      <c r="C75" s="125">
        <v>66290</v>
      </c>
      <c r="D75" s="113">
        <v>65300</v>
      </c>
      <c r="E75" s="40">
        <v>59600</v>
      </c>
      <c r="F75" s="39">
        <v>59600</v>
      </c>
      <c r="G75" s="114">
        <v>59800</v>
      </c>
      <c r="H75" s="112">
        <v>59700</v>
      </c>
      <c r="I75" s="114">
        <v>60000</v>
      </c>
      <c r="J75" s="112">
        <v>61200</v>
      </c>
      <c r="K75" s="114">
        <v>62400</v>
      </c>
      <c r="L75" s="72"/>
    </row>
    <row r="76" spans="1:12" ht="22.5" customHeight="1">
      <c r="A76" s="118" t="s">
        <v>61</v>
      </c>
      <c r="B76" s="34" t="s">
        <v>48</v>
      </c>
      <c r="C76" s="125">
        <v>1015</v>
      </c>
      <c r="D76" s="113">
        <v>1100</v>
      </c>
      <c r="E76" s="40">
        <v>1000</v>
      </c>
      <c r="F76" s="39">
        <v>1000</v>
      </c>
      <c r="G76" s="114">
        <v>1100</v>
      </c>
      <c r="H76" s="112">
        <v>1100</v>
      </c>
      <c r="I76" s="114">
        <v>1200</v>
      </c>
      <c r="J76" s="112">
        <v>1100</v>
      </c>
      <c r="K76" s="114">
        <v>1300</v>
      </c>
      <c r="L76" s="72"/>
    </row>
    <row r="77" spans="1:12" ht="22.5" customHeight="1">
      <c r="A77" s="73" t="s">
        <v>62</v>
      </c>
      <c r="B77" s="43" t="s">
        <v>48</v>
      </c>
      <c r="C77" s="126"/>
      <c r="D77" s="115"/>
      <c r="E77" s="46"/>
      <c r="F77" s="45"/>
      <c r="G77" s="116"/>
      <c r="H77" s="44"/>
      <c r="I77" s="116"/>
      <c r="J77" s="44"/>
      <c r="K77" s="116"/>
      <c r="L77" s="72"/>
    </row>
    <row r="78" spans="1:12" ht="28.5" customHeight="1">
      <c r="A78" s="48" t="s">
        <v>63</v>
      </c>
      <c r="B78" s="49" t="s">
        <v>48</v>
      </c>
      <c r="C78" s="101">
        <f>C80+C81+C82+C83</f>
        <v>300893.1</v>
      </c>
      <c r="D78" s="102">
        <f>D80+D81+D82+D83</f>
        <v>298635.3</v>
      </c>
      <c r="E78" s="103">
        <f>E80+E81+E82+E83</f>
        <v>305300</v>
      </c>
      <c r="F78" s="104">
        <f>F80+F81+F82+F83</f>
        <v>321891.7</v>
      </c>
      <c r="G78" s="105">
        <f>G80+G81+G82+G83</f>
        <v>326211.19999999995</v>
      </c>
      <c r="H78" s="101">
        <f>H80+H81+H82+H83</f>
        <v>336761.3</v>
      </c>
      <c r="I78" s="105">
        <f>I80+I81+I82+I83</f>
        <v>344514.9</v>
      </c>
      <c r="J78" s="101">
        <f>J80+J81+J82+J83</f>
        <v>354462.6</v>
      </c>
      <c r="K78" s="105">
        <f>K80+K81+K82+K83</f>
        <v>364794.9</v>
      </c>
      <c r="L78" s="72"/>
    </row>
    <row r="79" spans="1:12" ht="15" customHeight="1">
      <c r="A79" s="38" t="s">
        <v>58</v>
      </c>
      <c r="B79" s="34"/>
      <c r="C79" s="107"/>
      <c r="D79" s="108"/>
      <c r="E79" s="109"/>
      <c r="F79" s="110"/>
      <c r="G79" s="111"/>
      <c r="H79" s="107"/>
      <c r="I79" s="111"/>
      <c r="J79" s="107"/>
      <c r="K79" s="111"/>
      <c r="L79" s="72"/>
    </row>
    <row r="80" spans="1:12" ht="25.5" customHeight="1">
      <c r="A80" s="118" t="s">
        <v>34</v>
      </c>
      <c r="B80" s="34" t="s">
        <v>48</v>
      </c>
      <c r="C80" s="112">
        <v>196358.1</v>
      </c>
      <c r="D80" s="113">
        <v>180523.7</v>
      </c>
      <c r="E80" s="40">
        <v>183611.8</v>
      </c>
      <c r="F80" s="39">
        <v>193341.7</v>
      </c>
      <c r="G80" s="114">
        <v>195996.8</v>
      </c>
      <c r="H80" s="112">
        <v>202487</v>
      </c>
      <c r="I80" s="114">
        <v>207091.6</v>
      </c>
      <c r="J80" s="112">
        <v>213271.8</v>
      </c>
      <c r="K80" s="114">
        <v>219448.8</v>
      </c>
      <c r="L80" s="72"/>
    </row>
    <row r="81" spans="1:12" ht="25.5" customHeight="1">
      <c r="A81" s="118" t="s">
        <v>36</v>
      </c>
      <c r="B81" s="34" t="s">
        <v>48</v>
      </c>
      <c r="C81" s="112">
        <v>102724</v>
      </c>
      <c r="D81" s="113">
        <v>117288.4</v>
      </c>
      <c r="E81" s="40">
        <v>120865</v>
      </c>
      <c r="F81" s="39">
        <v>127726.8</v>
      </c>
      <c r="G81" s="114">
        <v>129308.9</v>
      </c>
      <c r="H81" s="112">
        <v>133451.1</v>
      </c>
      <c r="I81" s="114">
        <v>136517.8</v>
      </c>
      <c r="J81" s="112">
        <v>140350.8</v>
      </c>
      <c r="K81" s="114">
        <v>144422.1</v>
      </c>
      <c r="L81" s="72"/>
    </row>
    <row r="82" spans="1:12" ht="25.5" customHeight="1">
      <c r="A82" s="118" t="s">
        <v>37</v>
      </c>
      <c r="B82" s="34" t="s">
        <v>48</v>
      </c>
      <c r="C82" s="112">
        <v>1090</v>
      </c>
      <c r="D82" s="113">
        <v>823.2</v>
      </c>
      <c r="E82" s="40">
        <v>823.2</v>
      </c>
      <c r="F82" s="39">
        <v>823.2</v>
      </c>
      <c r="G82" s="114">
        <v>905.5</v>
      </c>
      <c r="H82" s="112">
        <v>823.2</v>
      </c>
      <c r="I82" s="114">
        <v>905.5</v>
      </c>
      <c r="J82" s="112">
        <v>840</v>
      </c>
      <c r="K82" s="114">
        <v>924</v>
      </c>
      <c r="L82" s="72"/>
    </row>
    <row r="83" spans="1:12" ht="25.5" customHeight="1">
      <c r="A83" s="73" t="s">
        <v>38</v>
      </c>
      <c r="B83" s="43" t="s">
        <v>48</v>
      </c>
      <c r="C83" s="44">
        <v>721</v>
      </c>
      <c r="D83" s="115">
        <v>0</v>
      </c>
      <c r="E83" s="46">
        <v>0</v>
      </c>
      <c r="F83" s="45">
        <v>0</v>
      </c>
      <c r="G83" s="116">
        <v>0</v>
      </c>
      <c r="H83" s="44">
        <v>0</v>
      </c>
      <c r="I83" s="116">
        <v>0</v>
      </c>
      <c r="J83" s="44">
        <v>0</v>
      </c>
      <c r="K83" s="116">
        <v>0</v>
      </c>
      <c r="L83" s="72"/>
    </row>
    <row r="84" spans="1:12" ht="29.25" customHeight="1">
      <c r="A84" s="127" t="s">
        <v>64</v>
      </c>
      <c r="B84" s="128" t="s">
        <v>65</v>
      </c>
      <c r="C84" s="129">
        <v>10363</v>
      </c>
      <c r="D84" s="130">
        <v>10318</v>
      </c>
      <c r="E84" s="131">
        <v>10730</v>
      </c>
      <c r="F84" s="129">
        <v>11267</v>
      </c>
      <c r="G84" s="131">
        <v>11374</v>
      </c>
      <c r="H84" s="129">
        <v>11718</v>
      </c>
      <c r="I84" s="131">
        <v>11943</v>
      </c>
      <c r="J84" s="129">
        <v>12257</v>
      </c>
      <c r="K84" s="132">
        <v>12612</v>
      </c>
      <c r="L84" s="72"/>
    </row>
    <row r="85" spans="1:12" ht="29.25" customHeight="1">
      <c r="A85" s="118" t="s">
        <v>66</v>
      </c>
      <c r="B85" s="133" t="s">
        <v>65</v>
      </c>
      <c r="C85" s="112">
        <v>7719</v>
      </c>
      <c r="D85" s="113">
        <v>8967</v>
      </c>
      <c r="E85" s="114">
        <v>9326</v>
      </c>
      <c r="F85" s="112">
        <v>9792</v>
      </c>
      <c r="G85" s="114">
        <v>9886</v>
      </c>
      <c r="H85" s="112">
        <v>10184</v>
      </c>
      <c r="I85" s="114">
        <v>10380</v>
      </c>
      <c r="J85" s="112">
        <v>10652</v>
      </c>
      <c r="K85" s="114">
        <v>10961</v>
      </c>
      <c r="L85" s="72"/>
    </row>
    <row r="86" spans="1:12" ht="29.25" customHeight="1">
      <c r="A86" s="118" t="s">
        <v>67</v>
      </c>
      <c r="B86" s="34" t="s">
        <v>65</v>
      </c>
      <c r="C86" s="112">
        <v>7569</v>
      </c>
      <c r="D86" s="113">
        <v>6860</v>
      </c>
      <c r="E86" s="40">
        <v>6860</v>
      </c>
      <c r="F86" s="112">
        <v>6860</v>
      </c>
      <c r="G86" s="40">
        <v>6860</v>
      </c>
      <c r="H86" s="112">
        <v>6860</v>
      </c>
      <c r="I86" s="40">
        <v>6860</v>
      </c>
      <c r="J86" s="112">
        <v>7000</v>
      </c>
      <c r="K86" s="114">
        <v>7000</v>
      </c>
      <c r="L86" s="72"/>
    </row>
    <row r="87" spans="1:12" ht="29.25" customHeight="1">
      <c r="A87" s="73" t="s">
        <v>68</v>
      </c>
      <c r="B87" s="43" t="s">
        <v>65</v>
      </c>
      <c r="C87" s="44">
        <v>7512</v>
      </c>
      <c r="D87" s="115">
        <v>0</v>
      </c>
      <c r="E87" s="46">
        <v>0</v>
      </c>
      <c r="F87" s="44">
        <v>0</v>
      </c>
      <c r="G87" s="46">
        <v>0</v>
      </c>
      <c r="H87" s="44">
        <v>0</v>
      </c>
      <c r="I87" s="46">
        <v>0</v>
      </c>
      <c r="J87" s="44">
        <v>0</v>
      </c>
      <c r="K87" s="116">
        <v>0</v>
      </c>
      <c r="L87" s="72"/>
    </row>
    <row r="88" spans="1:12" ht="41.25" customHeight="1">
      <c r="A88" s="48" t="s">
        <v>69</v>
      </c>
      <c r="B88" s="134" t="s">
        <v>48</v>
      </c>
      <c r="C88" s="102">
        <f>C90+C91+C92+C93</f>
        <v>24417.1</v>
      </c>
      <c r="D88" s="102">
        <f>D90+D91+D92+D93</f>
        <v>36703.899999999994</v>
      </c>
      <c r="E88" s="102">
        <f>E90+E91+E92+E93</f>
        <v>38671.9</v>
      </c>
      <c r="F88" s="102">
        <f>F90+F91+F92+F93</f>
        <v>40694.200000000004</v>
      </c>
      <c r="G88" s="102">
        <f>G90+G91+G92+G93</f>
        <v>41101.2</v>
      </c>
      <c r="H88" s="102">
        <f>H90+H91+H92+H93</f>
        <v>42802.90000000001</v>
      </c>
      <c r="I88" s="102">
        <f>I90+I91+I92+I93</f>
        <v>43230.9</v>
      </c>
      <c r="J88" s="102">
        <f>J90+J91+J92+J93</f>
        <v>42814</v>
      </c>
      <c r="K88" s="102">
        <f>K90+K91+K92+K93</f>
        <v>43242.299999999996</v>
      </c>
      <c r="L88" s="72"/>
    </row>
    <row r="89" spans="1:12" ht="13.5" customHeight="1">
      <c r="A89" s="38" t="s">
        <v>58</v>
      </c>
      <c r="B89" s="34"/>
      <c r="C89" s="135"/>
      <c r="D89" s="108"/>
      <c r="E89" s="109"/>
      <c r="F89" s="110"/>
      <c r="G89" s="111"/>
      <c r="H89" s="107"/>
      <c r="I89" s="111"/>
      <c r="J89" s="107"/>
      <c r="K89" s="111"/>
      <c r="L89" s="72"/>
    </row>
    <row r="90" spans="1:12" ht="31.5" customHeight="1">
      <c r="A90" s="118" t="s">
        <v>70</v>
      </c>
      <c r="B90" s="34" t="s">
        <v>48</v>
      </c>
      <c r="C90" s="112">
        <v>8045.6</v>
      </c>
      <c r="D90" s="113">
        <v>19497.3</v>
      </c>
      <c r="E90" s="40">
        <v>19990</v>
      </c>
      <c r="F90" s="39">
        <v>20953.6</v>
      </c>
      <c r="G90" s="114">
        <v>21163.1</v>
      </c>
      <c r="H90" s="112">
        <v>21982.9</v>
      </c>
      <c r="I90" s="114">
        <v>22202.7</v>
      </c>
      <c r="J90" s="112">
        <v>21990</v>
      </c>
      <c r="K90" s="114">
        <v>22210</v>
      </c>
      <c r="L90" s="72"/>
    </row>
    <row r="91" spans="1:12" ht="22.5" customHeight="1">
      <c r="A91" s="118" t="s">
        <v>71</v>
      </c>
      <c r="B91" s="34" t="s">
        <v>48</v>
      </c>
      <c r="C91" s="112">
        <v>15484</v>
      </c>
      <c r="D91" s="113">
        <v>16820.1</v>
      </c>
      <c r="E91" s="40">
        <v>17933</v>
      </c>
      <c r="F91" s="39">
        <v>18955.2</v>
      </c>
      <c r="G91" s="114">
        <v>19144.8</v>
      </c>
      <c r="H91" s="112">
        <v>19997.7</v>
      </c>
      <c r="I91" s="114">
        <v>20197.7</v>
      </c>
      <c r="J91" s="112">
        <v>19998</v>
      </c>
      <c r="K91" s="114">
        <v>20198</v>
      </c>
      <c r="L91" s="72"/>
    </row>
    <row r="92" spans="1:12" ht="56.25" customHeight="1">
      <c r="A92" s="118" t="s">
        <v>72</v>
      </c>
      <c r="B92" s="34" t="s">
        <v>48</v>
      </c>
      <c r="C92" s="112">
        <v>772</v>
      </c>
      <c r="D92" s="113">
        <v>214.3</v>
      </c>
      <c r="E92" s="40">
        <v>606.5</v>
      </c>
      <c r="F92" s="39">
        <v>634.9</v>
      </c>
      <c r="G92" s="114">
        <v>641.3</v>
      </c>
      <c r="H92" s="112">
        <v>663.5</v>
      </c>
      <c r="I92" s="114">
        <v>670.1</v>
      </c>
      <c r="J92" s="112">
        <v>666</v>
      </c>
      <c r="K92" s="114">
        <v>672.7</v>
      </c>
      <c r="L92" s="72"/>
    </row>
    <row r="93" spans="1:12" ht="49.5" customHeight="1">
      <c r="A93" s="118" t="s">
        <v>73</v>
      </c>
      <c r="B93" s="34" t="s">
        <v>48</v>
      </c>
      <c r="C93" s="112">
        <v>115.5</v>
      </c>
      <c r="D93" s="113">
        <v>172.2</v>
      </c>
      <c r="E93" s="40">
        <v>142.4</v>
      </c>
      <c r="F93" s="39">
        <v>150.5</v>
      </c>
      <c r="G93" s="114">
        <v>152</v>
      </c>
      <c r="H93" s="112">
        <v>158.8</v>
      </c>
      <c r="I93" s="114">
        <v>160.4</v>
      </c>
      <c r="J93" s="112">
        <v>160</v>
      </c>
      <c r="K93" s="114">
        <v>161.6</v>
      </c>
      <c r="L93" s="72"/>
    </row>
    <row r="94" spans="1:12" ht="27.75" customHeight="1" hidden="1">
      <c r="A94" s="118" t="s">
        <v>74</v>
      </c>
      <c r="B94" s="34" t="s">
        <v>48</v>
      </c>
      <c r="C94" s="136"/>
      <c r="D94" s="137"/>
      <c r="E94" s="138"/>
      <c r="F94" s="139"/>
      <c r="G94" s="140"/>
      <c r="H94" s="136"/>
      <c r="I94" s="140"/>
      <c r="J94" s="136"/>
      <c r="K94" s="140"/>
      <c r="L94" s="72"/>
    </row>
    <row r="95" spans="1:12" ht="29.25" customHeight="1" hidden="1">
      <c r="A95" s="118" t="s">
        <v>75</v>
      </c>
      <c r="B95" s="34" t="s">
        <v>48</v>
      </c>
      <c r="C95" s="136"/>
      <c r="D95" s="137"/>
      <c r="E95" s="138"/>
      <c r="F95" s="139"/>
      <c r="G95" s="140"/>
      <c r="H95" s="136"/>
      <c r="I95" s="140"/>
      <c r="J95" s="136"/>
      <c r="K95" s="140"/>
      <c r="L95" s="72"/>
    </row>
    <row r="96" spans="1:12" ht="26.25" customHeight="1" hidden="1">
      <c r="A96" s="118" t="s">
        <v>76</v>
      </c>
      <c r="B96" s="34" t="s">
        <v>48</v>
      </c>
      <c r="C96" s="136"/>
      <c r="D96" s="137"/>
      <c r="E96" s="138"/>
      <c r="F96" s="139"/>
      <c r="G96" s="140"/>
      <c r="H96" s="136"/>
      <c r="I96" s="140"/>
      <c r="J96" s="136"/>
      <c r="K96" s="140"/>
      <c r="L96" s="72"/>
    </row>
    <row r="97" spans="1:12" ht="22.5" customHeight="1" hidden="1">
      <c r="A97" s="118" t="s">
        <v>77</v>
      </c>
      <c r="B97" s="34" t="s">
        <v>48</v>
      </c>
      <c r="C97" s="136"/>
      <c r="D97" s="137"/>
      <c r="E97" s="138"/>
      <c r="F97" s="139"/>
      <c r="G97" s="140"/>
      <c r="H97" s="136"/>
      <c r="I97" s="140"/>
      <c r="J97" s="136"/>
      <c r="K97" s="140"/>
      <c r="L97" s="72"/>
    </row>
    <row r="98" spans="1:12" ht="51.75" customHeight="1">
      <c r="A98" s="141" t="s">
        <v>78</v>
      </c>
      <c r="B98" s="142" t="s">
        <v>40</v>
      </c>
      <c r="C98" s="143">
        <f>IF((ISERROR(C88/C103)),0,(C88/C103)*100)</f>
        <v>11.42632520109293</v>
      </c>
      <c r="D98" s="144">
        <f>IF((ISERROR(D88/D103)),0,(D88/D103)*100)</f>
        <v>19.017831127330393</v>
      </c>
      <c r="E98" s="145">
        <f>IF((ISERROR(E88/E103)),0,(E88/E103)*100)</f>
        <v>21.99891916491268</v>
      </c>
      <c r="F98" s="146">
        <f>IF((ISERROR(F88/F103)),0,(F88/F103)*100)</f>
        <v>22.04051700232244</v>
      </c>
      <c r="G98" s="145">
        <f>IF((ISERROR(G88/G103)),0,(G88/G103)*100)</f>
        <v>22.04054054054054</v>
      </c>
      <c r="H98" s="146">
        <f>IF((ISERROR(H88/H103)),0,(H88/H103)*100)</f>
        <v>22.37573421938026</v>
      </c>
      <c r="I98" s="145">
        <f>IF((ISERROR(I88/I103)),0,(I88/I103)*100)</f>
        <v>22.37575580655079</v>
      </c>
      <c r="J98" s="146">
        <f>IF((ISERROR(J88/J103)),0,(J88/J103)*100)</f>
        <v>21.214730893908506</v>
      </c>
      <c r="K98" s="147">
        <f>IF((ISERROR(K88/K103)),0,(K88/K103)*100)</f>
        <v>21.21480168845925</v>
      </c>
      <c r="L98" s="72"/>
    </row>
    <row r="99" spans="1:12" ht="11.25" customHeight="1">
      <c r="A99" s="148" t="s">
        <v>9</v>
      </c>
      <c r="B99" s="149"/>
      <c r="C99" s="150"/>
      <c r="D99" s="151"/>
      <c r="E99" s="152"/>
      <c r="F99" s="153"/>
      <c r="G99" s="150"/>
      <c r="H99" s="154"/>
      <c r="I99" s="150"/>
      <c r="J99" s="154"/>
      <c r="K99" s="150"/>
      <c r="L99" s="72"/>
    </row>
    <row r="100" spans="1:12" ht="11.25" customHeight="1">
      <c r="A100" s="22" t="s">
        <v>79</v>
      </c>
      <c r="B100" s="155"/>
      <c r="C100" s="156"/>
      <c r="D100" s="156"/>
      <c r="E100" s="156"/>
      <c r="F100" s="156"/>
      <c r="G100" s="156"/>
      <c r="H100" s="156"/>
      <c r="I100" s="156"/>
      <c r="J100" s="156"/>
      <c r="K100" s="157"/>
      <c r="L100" s="72"/>
    </row>
    <row r="101" spans="1:12" ht="20.25" customHeight="1">
      <c r="A101" s="158" t="s">
        <v>80</v>
      </c>
      <c r="B101" s="159" t="s">
        <v>81</v>
      </c>
      <c r="C101" s="160">
        <v>42.69499969482422</v>
      </c>
      <c r="D101" s="160">
        <v>42.0989990234375</v>
      </c>
      <c r="E101" s="160">
        <v>41.519999999999996</v>
      </c>
      <c r="F101" s="160">
        <v>40.879999999999995</v>
      </c>
      <c r="G101" s="160">
        <v>40.940000000000005</v>
      </c>
      <c r="H101" s="160">
        <v>40.33</v>
      </c>
      <c r="I101" s="160">
        <v>40.510000000000005</v>
      </c>
      <c r="J101" s="160">
        <v>39.91</v>
      </c>
      <c r="K101" s="161">
        <v>40.14</v>
      </c>
      <c r="L101" s="72"/>
    </row>
    <row r="102" spans="1:12" ht="20.25" customHeight="1">
      <c r="A102" s="22" t="s">
        <v>82</v>
      </c>
      <c r="B102" s="155"/>
      <c r="C102" s="156"/>
      <c r="D102" s="156"/>
      <c r="E102" s="156"/>
      <c r="F102" s="156"/>
      <c r="G102" s="156"/>
      <c r="H102" s="156"/>
      <c r="I102" s="156"/>
      <c r="J102" s="156"/>
      <c r="K102" s="157"/>
      <c r="L102" s="72"/>
    </row>
    <row r="103" spans="1:12" ht="20.25" customHeight="1">
      <c r="A103" s="162" t="s">
        <v>83</v>
      </c>
      <c r="B103" s="134" t="s">
        <v>48</v>
      </c>
      <c r="C103" s="160">
        <v>213691.625</v>
      </c>
      <c r="D103" s="160">
        <v>192997.296875</v>
      </c>
      <c r="E103" s="160">
        <v>175790</v>
      </c>
      <c r="F103" s="160">
        <v>184633.6</v>
      </c>
      <c r="G103" s="160">
        <v>186480</v>
      </c>
      <c r="H103" s="160">
        <v>191291.6</v>
      </c>
      <c r="I103" s="160">
        <v>193204.2</v>
      </c>
      <c r="J103" s="160">
        <v>201812.6</v>
      </c>
      <c r="K103" s="161">
        <v>203830.8</v>
      </c>
      <c r="L103" s="72"/>
    </row>
    <row r="104" spans="1:12" ht="11.25" customHeight="1">
      <c r="A104" s="22" t="s">
        <v>84</v>
      </c>
      <c r="B104" s="155"/>
      <c r="C104" s="155"/>
      <c r="D104" s="155"/>
      <c r="E104" s="155"/>
      <c r="F104" s="155"/>
      <c r="G104" s="155"/>
      <c r="H104" s="155"/>
      <c r="I104" s="155"/>
      <c r="J104" s="155"/>
      <c r="K104" s="163"/>
      <c r="L104" s="72"/>
    </row>
    <row r="105" spans="1:12" ht="27" customHeight="1">
      <c r="A105" s="158" t="s">
        <v>85</v>
      </c>
      <c r="B105" s="159" t="s">
        <v>15</v>
      </c>
      <c r="C105" s="164">
        <v>17035</v>
      </c>
      <c r="D105" s="164">
        <v>16556</v>
      </c>
      <c r="E105" s="164">
        <v>16364</v>
      </c>
      <c r="F105" s="164">
        <v>16370</v>
      </c>
      <c r="G105" s="164">
        <v>16417</v>
      </c>
      <c r="H105" s="164">
        <v>16390</v>
      </c>
      <c r="I105" s="164">
        <v>16438</v>
      </c>
      <c r="J105" s="164">
        <v>16421</v>
      </c>
      <c r="K105" s="165">
        <v>16459</v>
      </c>
      <c r="L105" s="72"/>
    </row>
  </sheetData>
  <sheetProtection sheet="1" objects="1"/>
  <mergeCells count="13">
    <mergeCell ref="H2:I2"/>
    <mergeCell ref="J2:K2"/>
    <mergeCell ref="L1:L3"/>
    <mergeCell ref="A104:K104"/>
    <mergeCell ref="B1:B3"/>
    <mergeCell ref="E2:E3"/>
    <mergeCell ref="C2:C3"/>
    <mergeCell ref="D2:D3"/>
    <mergeCell ref="A100:K100"/>
    <mergeCell ref="A102:K102"/>
    <mergeCell ref="A1:A3"/>
    <mergeCell ref="F1:K1"/>
    <mergeCell ref="F2:G2"/>
  </mergeCells>
  <conditionalFormatting sqref="C84">
    <cfRule type="expression" priority="1" dxfId="0" stopIfTrue="1">
      <formula>#REF!/#REF!/12*1000-#REF!/#REF!/12*0.1*1000&gt;#REF!</formula>
    </cfRule>
    <cfRule type="expression" priority="2" dxfId="0" stopIfTrue="1">
      <formula>#REF!/#REF!/12*1000+#REF!/#REF!/12*0.1*1000&lt;#REF!</formula>
    </cfRule>
  </conditionalFormatting>
  <conditionalFormatting sqref="D84">
    <cfRule type="expression" priority="3" dxfId="1" stopIfTrue="1">
      <formula>#REF!/#REF!/12*1000-#REF!/#REF!/12*0.1*1000&gt;#REF!</formula>
    </cfRule>
    <cfRule type="expression" priority="4" dxfId="1" stopIfTrue="1">
      <formula>#REF!/#REF!/12*1000+#REF!/#REF!/12*0.1*1000&lt;#REF!</formula>
    </cfRule>
  </conditionalFormatting>
  <conditionalFormatting sqref="E84">
    <cfRule type="expression" priority="5" dxfId="2" stopIfTrue="1">
      <formula>#REF!/#REF!/12*1000-#REF!/#REF!/12*0.1*1000&gt;#REF!</formula>
    </cfRule>
    <cfRule type="expression" priority="6" dxfId="2" stopIfTrue="1">
      <formula>#REF!/#REF!/12*1000+#REF!/#REF!/12*0.1*1000&lt;#REF!</formula>
    </cfRule>
  </conditionalFormatting>
  <conditionalFormatting sqref="F84">
    <cfRule type="expression" priority="7" dxfId="0" stopIfTrue="1">
      <formula>#REF!/#REF!/12*1000-#REF!/#REF!/12*0.1*1000&gt;#REF!</formula>
    </cfRule>
    <cfRule type="expression" priority="8" dxfId="0" stopIfTrue="1">
      <formula>#REF!/#REF!/12*1000+#REF!/#REF!/12*0.1*1000&lt;#REF!</formula>
    </cfRule>
  </conditionalFormatting>
  <conditionalFormatting sqref="G84">
    <cfRule type="expression" priority="9" dxfId="2" stopIfTrue="1">
      <formula>#REF!/#REF!/12*1000-#REF!/#REF!/12*0.1*1000&gt;#REF!</formula>
    </cfRule>
    <cfRule type="expression" priority="10" dxfId="2" stopIfTrue="1">
      <formula>#REF!/#REF!/12*1000+#REF!/#REF!/12*0.1*1000&lt;#REF!</formula>
    </cfRule>
  </conditionalFormatting>
  <conditionalFormatting sqref="H84">
    <cfRule type="expression" priority="11" dxfId="0" stopIfTrue="1">
      <formula>#REF!/#REF!/12*1000-#REF!/#REF!/12*0.1*1000&gt;#REF!</formula>
    </cfRule>
    <cfRule type="expression" priority="12" dxfId="0" stopIfTrue="1">
      <formula>#REF!/#REF!/12*1000+#REF!/#REF!/12*0.1*1000&lt;#REF!</formula>
    </cfRule>
  </conditionalFormatting>
  <conditionalFormatting sqref="I84">
    <cfRule type="expression" priority="13" dxfId="2" stopIfTrue="1">
      <formula>#REF!/#REF!/12*1000-#REF!/#REF!/12*0.1*1000&gt;#REF!</formula>
    </cfRule>
    <cfRule type="expression" priority="14" dxfId="2" stopIfTrue="1">
      <formula>#REF!/#REF!/12*1000+#REF!/#REF!/12*0.1*1000&lt;#REF!</formula>
    </cfRule>
  </conditionalFormatting>
  <conditionalFormatting sqref="J84">
    <cfRule type="expression" priority="15" dxfId="0" stopIfTrue="1">
      <formula>#REF!/#REF!/12*1000-#REF!/#REF!/12*0.1*1000&gt;#REF!</formula>
    </cfRule>
    <cfRule type="expression" priority="16" dxfId="0" stopIfTrue="1">
      <formula>#REF!/#REF!/12*1000+#REF!/#REF!/12*0.1*1000&lt;#REF!</formula>
    </cfRule>
  </conditionalFormatting>
  <conditionalFormatting sqref="K84">
    <cfRule type="expression" priority="17" dxfId="3" stopIfTrue="1">
      <formula>#REF!/#REF!/12*1000-#REF!/#REF!/12*0.1*1000&gt;#REF!</formula>
    </cfRule>
    <cfRule type="expression" priority="18" dxfId="3" stopIfTrue="1">
      <formula>#REF!/#REF!/12*1000+#REF!/#REF!/12*0.1*1000&lt;#REF!</formula>
    </cfRule>
  </conditionalFormatting>
  <conditionalFormatting sqref="C85">
    <cfRule type="expression" priority="19" dxfId="4" stopIfTrue="1">
      <formula>#REF!/#REF!/12*1000-#REF!/#REF!/12*0.1*1000&gt;#REF!</formula>
    </cfRule>
    <cfRule type="expression" priority="20" dxfId="4" stopIfTrue="1">
      <formula>#REF!/#REF!/12*1000+#REF!/#REF!/12*0.1*1000&lt;#REF!</formula>
    </cfRule>
  </conditionalFormatting>
  <conditionalFormatting sqref="D85">
    <cfRule type="expression" priority="21" dxfId="5" stopIfTrue="1">
      <formula>#REF!/#REF!/12*1000-#REF!/#REF!/12*0.1*1000&gt;#REF!</formula>
    </cfRule>
    <cfRule type="expression" priority="22" dxfId="5" stopIfTrue="1">
      <formula>#REF!/#REF!/12*1000+#REF!/#REF!/12*0.1*1000&lt;#REF!</formula>
    </cfRule>
  </conditionalFormatting>
  <conditionalFormatting sqref="E85">
    <cfRule type="expression" priority="23" dxfId="6" stopIfTrue="1">
      <formula>#REF!/#REF!/12*1000-#REF!/#REF!/12*0.1*1000&gt;#REF!</formula>
    </cfRule>
    <cfRule type="expression" priority="24" dxfId="6" stopIfTrue="1">
      <formula>#REF!/#REF!/12*1000+#REF!/#REF!/12*0.1*1000&lt;#REF!</formula>
    </cfRule>
  </conditionalFormatting>
  <conditionalFormatting sqref="F85">
    <cfRule type="expression" priority="25" dxfId="4" stopIfTrue="1">
      <formula>#REF!/#REF!/12*1000-#REF!/#REF!/12*0.1*1000&gt;#REF!</formula>
    </cfRule>
    <cfRule type="expression" priority="26" dxfId="4" stopIfTrue="1">
      <formula>#REF!/#REF!/12*1000+#REF!/#REF!/12*0.1*1000&lt;#REF!</formula>
    </cfRule>
  </conditionalFormatting>
  <conditionalFormatting sqref="G85">
    <cfRule type="expression" priority="27" dxfId="6" stopIfTrue="1">
      <formula>#REF!/#REF!/12*1000-#REF!/#REF!/12*0.1*1000&gt;#REF!</formula>
    </cfRule>
    <cfRule type="expression" priority="28" dxfId="6" stopIfTrue="1">
      <formula>#REF!/#REF!/12*1000+#REF!/#REF!/12*0.1*1000&lt;#REF!</formula>
    </cfRule>
  </conditionalFormatting>
  <conditionalFormatting sqref="H85">
    <cfRule type="expression" priority="29" dxfId="4" stopIfTrue="1">
      <formula>#REF!/#REF!/12*1000-#REF!/#REF!/12*0.1*1000&gt;#REF!</formula>
    </cfRule>
    <cfRule type="expression" priority="30" dxfId="4" stopIfTrue="1">
      <formula>#REF!/#REF!/12*1000+#REF!/#REF!/12*0.1*1000&lt;#REF!</formula>
    </cfRule>
  </conditionalFormatting>
  <conditionalFormatting sqref="I85">
    <cfRule type="expression" priority="31" dxfId="6" stopIfTrue="1">
      <formula>#REF!/#REF!/12*1000-#REF!/#REF!/12*0.1*1000&gt;#REF!</formula>
    </cfRule>
    <cfRule type="expression" priority="32" dxfId="6" stopIfTrue="1">
      <formula>#REF!/#REF!/12*1000+#REF!/#REF!/12*0.1*1000&lt;#REF!</formula>
    </cfRule>
  </conditionalFormatting>
  <conditionalFormatting sqref="J85">
    <cfRule type="expression" priority="33" dxfId="4" stopIfTrue="1">
      <formula>#REF!/#REF!/12*1000-#REF!/#REF!/12*0.1*1000&gt;#REF!</formula>
    </cfRule>
    <cfRule type="expression" priority="34" dxfId="4" stopIfTrue="1">
      <formula>#REF!/#REF!/12*1000+#REF!/#REF!/12*0.1*1000&lt;#REF!</formula>
    </cfRule>
  </conditionalFormatting>
  <conditionalFormatting sqref="K85">
    <cfRule type="expression" priority="35" dxfId="6" stopIfTrue="1">
      <formula>#REF!/#REF!/12*1000-#REF!/#REF!/12*0.1*1000&gt;#REF!</formula>
    </cfRule>
    <cfRule type="expression" priority="36" dxfId="6" stopIfTrue="1">
      <formula>#REF!/#REF!/12*1000+#REF!/#REF!/12*0.1*1000&lt;#REF!</formula>
    </cfRule>
  </conditionalFormatting>
  <conditionalFormatting sqref="C86">
    <cfRule type="expression" priority="37" dxfId="4" stopIfTrue="1">
      <formula>#REF!/#REF!/12*1000-#REF!/#REF!/12*0.1*1000&gt;#REF!</formula>
    </cfRule>
    <cfRule type="expression" priority="38" dxfId="4" stopIfTrue="1">
      <formula>#REF!/#REF!/12*1000+#REF!/#REF!/12*0.1*1000&lt;#REF!</formula>
    </cfRule>
  </conditionalFormatting>
  <conditionalFormatting sqref="D86">
    <cfRule type="expression" priority="39" dxfId="5" stopIfTrue="1">
      <formula>#REF!/#REF!/12*1000-#REF!/#REF!/12*0.1*1000&gt;#REF!</formula>
    </cfRule>
    <cfRule type="expression" priority="40" dxfId="5" stopIfTrue="1">
      <formula>#REF!/#REF!/12*1000+#REF!/#REF!/12*0.1*1000&lt;#REF!</formula>
    </cfRule>
  </conditionalFormatting>
  <conditionalFormatting sqref="E86">
    <cfRule type="expression" priority="41" dxfId="7" stopIfTrue="1">
      <formula>#REF!/#REF!/12*1000-#REF!/#REF!/12*0.1*1000&gt;#REF!</formula>
    </cfRule>
    <cfRule type="expression" priority="42" dxfId="7" stopIfTrue="1">
      <formula>#REF!/#REF!/12*1000+#REF!/#REF!/12*0.1*1000&lt;#REF!</formula>
    </cfRule>
  </conditionalFormatting>
  <conditionalFormatting sqref="F86">
    <cfRule type="expression" priority="43" dxfId="4" stopIfTrue="1">
      <formula>#REF!/#REF!/12*1000-#REF!/#REF!/12*0.1*1000&gt;#REF!</formula>
    </cfRule>
    <cfRule type="expression" priority="44" dxfId="4" stopIfTrue="1">
      <formula>#REF!/#REF!/12*1000+#REF!/#REF!/12*0.1*1000&lt;#REF!</formula>
    </cfRule>
  </conditionalFormatting>
  <conditionalFormatting sqref="G86">
    <cfRule type="expression" priority="45" dxfId="7" stopIfTrue="1">
      <formula>#REF!/#REF!/12*1000-#REF!/#REF!/12*0.1*1000&gt;#REF!</formula>
    </cfRule>
    <cfRule type="expression" priority="46" dxfId="7" stopIfTrue="1">
      <formula>#REF!/#REF!/12*1000+#REF!/#REF!/12*0.1*1000&lt;#REF!</formula>
    </cfRule>
  </conditionalFormatting>
  <conditionalFormatting sqref="H86">
    <cfRule type="expression" priority="47" dxfId="4" stopIfTrue="1">
      <formula>#REF!/#REF!/12*1000-#REF!/#REF!/12*0.1*1000&gt;#REF!</formula>
    </cfRule>
    <cfRule type="expression" priority="48" dxfId="4" stopIfTrue="1">
      <formula>#REF!/#REF!/12*1000+#REF!/#REF!/12*0.1*1000&lt;#REF!</formula>
    </cfRule>
  </conditionalFormatting>
  <conditionalFormatting sqref="I86">
    <cfRule type="expression" priority="49" dxfId="7" stopIfTrue="1">
      <formula>#REF!/#REF!/12*1000-#REF!/#REF!/12*0.1*1000&gt;#REF!</formula>
    </cfRule>
    <cfRule type="expression" priority="50" dxfId="7" stopIfTrue="1">
      <formula>#REF!/#REF!/12*1000+#REF!/#REF!/12*0.1*1000&lt;#REF!</formula>
    </cfRule>
  </conditionalFormatting>
  <conditionalFormatting sqref="J86">
    <cfRule type="expression" priority="51" dxfId="4" stopIfTrue="1">
      <formula>#REF!/#REF!/12*1000-#REF!/#REF!/12*0.1*1000&gt;#REF!</formula>
    </cfRule>
    <cfRule type="expression" priority="52" dxfId="4" stopIfTrue="1">
      <formula>#REF!/#REF!/12*1000+#REF!/#REF!/12*0.1*1000&lt;#REF!</formula>
    </cfRule>
  </conditionalFormatting>
  <conditionalFormatting sqref="K86">
    <cfRule type="expression" priority="53" dxfId="6" stopIfTrue="1">
      <formula>#REF!/#REF!/12*1000-#REF!/#REF!/12*0.1*1000&gt;#REF!</formula>
    </cfRule>
    <cfRule type="expression" priority="54" dxfId="6" stopIfTrue="1">
      <formula>#REF!/#REF!/12*1000+#REF!/#REF!/12*0.1*1000&lt;#REF!</formula>
    </cfRule>
  </conditionalFormatting>
  <conditionalFormatting sqref="C87">
    <cfRule type="expression" priority="55" dxfId="8" stopIfTrue="1">
      <formula>#REF!/#REF!/12*1000-#REF!/#REF!/12*0.1*1000&gt;#REF!</formula>
    </cfRule>
    <cfRule type="expression" priority="56" dxfId="8" stopIfTrue="1">
      <formula>#REF!/#REF!/12*1000+#REF!/#REF!/12*0.1*1000&lt;#REF!</formula>
    </cfRule>
  </conditionalFormatting>
  <conditionalFormatting sqref="D87">
    <cfRule type="expression" priority="57" dxfId="9" stopIfTrue="1">
      <formula>#REF!/#REF!/12*1000-#REF!/#REF!/12*0.1*1000&gt;#REF!</formula>
    </cfRule>
    <cfRule type="expression" priority="58" dxfId="9" stopIfTrue="1">
      <formula>#REF!/#REF!/12*1000+#REF!/#REF!/12*0.1*1000&lt;#REF!</formula>
    </cfRule>
  </conditionalFormatting>
  <conditionalFormatting sqref="E87">
    <cfRule type="expression" priority="59" dxfId="10" stopIfTrue="1">
      <formula>#REF!/#REF!/12*1000-#REF!/#REF!/12*0.1*1000&gt;#REF!</formula>
    </cfRule>
    <cfRule type="expression" priority="60" dxfId="10" stopIfTrue="1">
      <formula>#REF!/#REF!/12*1000+#REF!/#REF!/12*0.1*1000&lt;#REF!</formula>
    </cfRule>
  </conditionalFormatting>
  <conditionalFormatting sqref="F87">
    <cfRule type="expression" priority="61" dxfId="8" stopIfTrue="1">
      <formula>#REF!/#REF!/12*1000-#REF!/#REF!/12*0.1*1000&gt;#REF!</formula>
    </cfRule>
    <cfRule type="expression" priority="62" dxfId="8" stopIfTrue="1">
      <formula>#REF!/#REF!/12*1000+#REF!/#REF!/12*0.1*1000&lt;#REF!</formula>
    </cfRule>
  </conditionalFormatting>
  <conditionalFormatting sqref="G87">
    <cfRule type="expression" priority="63" dxfId="10" stopIfTrue="1">
      <formula>#REF!/#REF!/12*1000-#REF!/#REF!/12*0.1*1000&gt;#REF!</formula>
    </cfRule>
    <cfRule type="expression" priority="64" dxfId="10" stopIfTrue="1">
      <formula>#REF!/#REF!/12*1000+#REF!/#REF!/12*0.1*1000&lt;#REF!</formula>
    </cfRule>
  </conditionalFormatting>
  <conditionalFormatting sqref="H87">
    <cfRule type="expression" priority="65" dxfId="8" stopIfTrue="1">
      <formula>#REF!/#REF!/12*1000-#REF!/#REF!/12*0.1*1000&gt;#REF!</formula>
    </cfRule>
    <cfRule type="expression" priority="66" dxfId="8" stopIfTrue="1">
      <formula>#REF!/#REF!/12*1000+#REF!/#REF!/12*0.1*1000&lt;#REF!</formula>
    </cfRule>
  </conditionalFormatting>
  <conditionalFormatting sqref="I87">
    <cfRule type="expression" priority="67" dxfId="10" stopIfTrue="1">
      <formula>#REF!/#REF!/12*1000-#REF!/#REF!/12*0.1*1000&gt;#REF!</formula>
    </cfRule>
    <cfRule type="expression" priority="68" dxfId="10" stopIfTrue="1">
      <formula>#REF!/#REF!/12*1000+#REF!/#REF!/12*0.1*1000&lt;#REF!</formula>
    </cfRule>
  </conditionalFormatting>
  <conditionalFormatting sqref="J87">
    <cfRule type="expression" priority="69" dxfId="8" stopIfTrue="1">
      <formula>#REF!/#REF!/12*1000-#REF!/#REF!/12*0.1*1000&gt;#REF!</formula>
    </cfRule>
    <cfRule type="expression" priority="70" dxfId="8" stopIfTrue="1">
      <formula>#REF!/#REF!/12*1000+#REF!/#REF!/12*0.1*1000&lt;#REF!</formula>
    </cfRule>
  </conditionalFormatting>
  <conditionalFormatting sqref="K87">
    <cfRule type="expression" priority="71" dxfId="11" stopIfTrue="1">
      <formula>#REF!/#REF!/12*1000-#REF!/#REF!/12*0.1*1000&gt;#REF!</formula>
    </cfRule>
    <cfRule type="expression" priority="72" dxfId="11" stopIfTrue="1">
      <formula>#REF!/#REF!/12*1000+#REF!/#REF!/12*0.1*1000&lt;#REF!</formula>
    </cfRule>
  </conditionalFormatting>
  <printOptions/>
  <pageMargins left="0.46875" right="0.1875" top="0.46875" bottom="0.34375" header="0.1875" footer="0.1145833358168602"/>
  <pageSetup firstPageNumber="1" useFirstPageNumber="1" fitToHeight="7" orientation="landscape" paperSize="9" scale="93"/>
  <headerFooter alignWithMargins="0">
    <oddHeader>&amp;RШорина  Татьяна  Николаевна (Омутнинский район), 26.08.2015 16:28:18</oddHeader>
    <oddFooter>&amp;R&amp;8&amp;"Arial Cyrкурсив"&amp;P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