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1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<sst xmlns="http://schemas.openxmlformats.org/spreadsheetml/2006/main" count="137" uniqueCount="67">
  <si>
    <t xml:space="preserve">    Статус     </t>
  </si>
  <si>
    <t>Расходы (прогноз, факт) тыс. рублей</t>
  </si>
  <si>
    <t>2017 год</t>
  </si>
  <si>
    <t>2018год</t>
  </si>
  <si>
    <t>2019 год</t>
  </si>
  <si>
    <t>2020 год</t>
  </si>
  <si>
    <t>итого</t>
  </si>
  <si>
    <t xml:space="preserve"> 1. </t>
  </si>
  <si>
    <t xml:space="preserve">  Программа </t>
  </si>
  <si>
    <t>«Развитие физической культуры и спорта, реализация молодежной политики Омутнинского района Кировской области» на  2014 – 2020 годы</t>
  </si>
  <si>
    <t>всего</t>
  </si>
  <si>
    <t>управление по физической культуре, спорту, туризму и работе с молодежью Омутнинского района</t>
  </si>
  <si>
    <t xml:space="preserve">соисполнитель   </t>
  </si>
  <si>
    <t>администрация Омутнинского района</t>
  </si>
  <si>
    <t>1.1.</t>
  </si>
  <si>
    <t>Мероприятие</t>
  </si>
  <si>
    <t>Развитие физической культуры и спорта в Омутнинском районе</t>
  </si>
  <si>
    <t xml:space="preserve">соисполнитель  </t>
  </si>
  <si>
    <t>организация и проведение массовых спортивных мероприятий среди населения</t>
  </si>
  <si>
    <t>организация и проведение массовых спортивных мероприятий среди ветеранов и инвалидов</t>
  </si>
  <si>
    <t>организация и проведение массовых спортивных мероприятий среди детей и подростков</t>
  </si>
  <si>
    <t>обеспечение участия сборных команд и ведущих спортсменов района в межрайонных, областных и других уровней физкультурных и спортивных мероприятиях</t>
  </si>
  <si>
    <t xml:space="preserve">  </t>
  </si>
  <si>
    <t>организация пропаганды и популяризация здорового образа жизни, создание и внедрение информационного обеспечения физкультурно-оздоровительной отрасли</t>
  </si>
  <si>
    <t>укрепление материально-технической базы для занятий физической культурой и спортом</t>
  </si>
  <si>
    <t>строительство физкультурно-оздоровительного комплекса с лыжероллерной трассой в городе Омутнинске</t>
  </si>
  <si>
    <t xml:space="preserve">соисполнитель:   </t>
  </si>
  <si>
    <t>оборудование для физкультурно-оздоровительного комплекса с лыжероллерной трассой в городе Омутнинске</t>
  </si>
  <si>
    <t>присвоение спортивных разрядов и квалификационных категорий спортивных судей</t>
  </si>
  <si>
    <t>соисполнитель:</t>
  </si>
  <si>
    <t>Обеспечение деятельности учреждений физкультурно-спортивной направленности</t>
  </si>
  <si>
    <t>Реализация молодежной политики в Омутнинском районе</t>
  </si>
  <si>
    <t>совершенствование системы гражданско-патриотического и военно-патриотического воспитания молодежи</t>
  </si>
  <si>
    <t>поддержка талантливой молодежи</t>
  </si>
  <si>
    <t>соисполнитель</t>
  </si>
  <si>
    <t>Обеспечение создания условий для реализации муниципальной программы</t>
  </si>
  <si>
    <r>
      <t xml:space="preserve">              </t>
    </r>
    <r>
      <rPr>
        <sz val="11"/>
        <rFont val="Times New Roman"/>
        <family val="1"/>
      </rPr>
      <t>повышение уровня информированности и качества информации для молодежи</t>
    </r>
  </si>
  <si>
    <t>профилактика асоциального поведения молодежи, формирование здорового образа жизни</t>
  </si>
  <si>
    <t>равитие добровольчества в молодежной среде</t>
  </si>
  <si>
    <t>Расходы на реализацию муниципальной программы за счет средств бюджета Омутнинского района</t>
  </si>
  <si>
    <t>Приложение №3</t>
  </si>
  <si>
    <t>к муниципальной программе</t>
  </si>
  <si>
    <t>"Развитие физической культуры и спорта,</t>
  </si>
  <si>
    <t>реализация молодежной политики</t>
  </si>
  <si>
    <t xml:space="preserve">Омутнинского района Кировской области" </t>
  </si>
  <si>
    <t>на 2014-2020 годы</t>
  </si>
  <si>
    <r>
      <t xml:space="preserve">                   </t>
    </r>
    <r>
      <rPr>
        <sz val="11"/>
        <rFont val="Times New Roman"/>
        <family val="1"/>
      </rPr>
      <t>поддержка молодежных инициатив</t>
    </r>
  </si>
  <si>
    <r>
      <t xml:space="preserve">                   </t>
    </r>
    <r>
      <rPr>
        <sz val="11"/>
        <rFont val="Times New Roman"/>
        <family val="1"/>
      </rPr>
      <t>поддержка молодой семьи</t>
    </r>
  </si>
  <si>
    <r>
      <t xml:space="preserve">                    </t>
    </r>
    <r>
      <rPr>
        <sz val="11"/>
        <rFont val="Times New Roman"/>
        <family val="1"/>
      </rPr>
      <t>развитие форм интересного досуга и летнего отдыха в молодежной среде</t>
    </r>
  </si>
  <si>
    <r>
      <t xml:space="preserve">                    </t>
    </r>
    <r>
      <rPr>
        <sz val="11"/>
        <rFont val="Times New Roman"/>
        <family val="1"/>
      </rPr>
      <t>предоставление социальных выплат молодым семьям на приобретение жилья, в том числе экономкласса, или строит-во индивид-го жилого дома, в том числе экономкласса (с использованием собственных и заемных  средств молодых семей)</t>
    </r>
  </si>
  <si>
    <t>1.2.</t>
  </si>
  <si>
    <t>1.3</t>
  </si>
  <si>
    <t>N  п/п</t>
  </si>
  <si>
    <t xml:space="preserve">Наименование муниципальной программы, подпрограммы, мероприятия  </t>
  </si>
  <si>
    <t xml:space="preserve">Главный распорядитель бюджетных средств    </t>
  </si>
  <si>
    <t>2014 год (факт)</t>
  </si>
  <si>
    <t xml:space="preserve">соисполнитель программы:администрация Омутнинского района   </t>
  </si>
  <si>
    <t>соисполнитель  программы:администрация Омутнинского района</t>
  </si>
  <si>
    <t>1.4</t>
  </si>
  <si>
    <t>1.5</t>
  </si>
  <si>
    <t>____________________________</t>
  </si>
  <si>
    <t>реализация проекта "Виртуальная экскурсия по Омутнинскому району"</t>
  </si>
  <si>
    <t xml:space="preserve">2015 год (факт)  </t>
  </si>
  <si>
    <t>Приложение №1</t>
  </si>
  <si>
    <t xml:space="preserve">2016 год   (факт)          </t>
  </si>
  <si>
    <r>
      <t xml:space="preserve">                    </t>
    </r>
    <r>
      <rPr>
        <b/>
        <sz val="11"/>
        <rFont val="Times New Roman"/>
        <family val="1"/>
      </rPr>
      <t>Обеспечение жильем молодых семей в Омутнинском районе</t>
    </r>
  </si>
  <si>
    <t>(в редакции от 24.07.2017 № 721)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</si>
</sst>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0"/>
    <numFmt numFmtId="170" formatCode="0.000"/>
  </numFmts>
  <fonts count="30">
    <font>
      <sz val="10"/>
      <name val="Arial Cyr"/>
      <family val="0"/>
    </font>
    <font>
      <sz val="11"/>
      <name val="Times New Roman"/>
      <family val="1"/>
    </font>
    <font>
      <sz val="11"/>
      <name val="Symbol"/>
      <family val="1"/>
    </font>
    <font>
      <sz val="7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Continuous" vertical="top" wrapText="1"/>
    </xf>
    <xf numFmtId="0" fontId="1" fillId="0" borderId="10" xfId="0" applyFont="1" applyFill="1" applyBorder="1" applyAlignment="1">
      <alignment horizontal="centerContinuous" vertical="top" wrapText="1"/>
    </xf>
    <xf numFmtId="0" fontId="1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Continuous" vertical="top" wrapText="1"/>
    </xf>
    <xf numFmtId="170" fontId="8" fillId="0" borderId="10" xfId="0" applyNumberFormat="1" applyFont="1" applyFill="1" applyBorder="1" applyAlignment="1">
      <alignment horizontal="centerContinuous" vertical="top" wrapText="1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1"/>
  <sheetViews>
    <sheetView tabSelected="1" zoomScalePageLayoutView="0" workbookViewId="0" topLeftCell="C1">
      <selection activeCell="C7" sqref="C7"/>
    </sheetView>
  </sheetViews>
  <sheetFormatPr defaultColWidth="9.00390625" defaultRowHeight="12.75"/>
  <cols>
    <col min="1" max="1" width="8.625" style="0" customWidth="1"/>
    <col min="2" max="2" width="22.25390625" style="0" customWidth="1"/>
    <col min="3" max="3" width="46.875" style="0" customWidth="1"/>
    <col min="4" max="4" width="22.375" style="0" customWidth="1"/>
    <col min="5" max="5" width="11.625" style="0" customWidth="1"/>
    <col min="6" max="6" width="12.25390625" style="0" customWidth="1"/>
    <col min="7" max="7" width="11.875" style="0" customWidth="1"/>
    <col min="8" max="8" width="11.625" style="0" customWidth="1"/>
    <col min="9" max="9" width="11.125" style="0" customWidth="1"/>
    <col min="10" max="10" width="11.75390625" style="0" customWidth="1"/>
    <col min="11" max="11" width="13.25390625" style="0" customWidth="1"/>
    <col min="12" max="12" width="17.125" style="0" customWidth="1"/>
  </cols>
  <sheetData>
    <row r="1" spans="9:12" ht="15.75">
      <c r="I1" s="1" t="s">
        <v>63</v>
      </c>
      <c r="J1" s="1"/>
      <c r="K1" s="1"/>
      <c r="L1" s="1"/>
    </row>
    <row r="2" spans="9:12" ht="15.75">
      <c r="I2" s="1"/>
      <c r="J2" s="1"/>
      <c r="K2" s="1"/>
      <c r="L2" s="1"/>
    </row>
    <row r="3" spans="9:12" ht="15.75">
      <c r="I3" s="1" t="s">
        <v>40</v>
      </c>
      <c r="J3" s="1"/>
      <c r="K3" s="1"/>
      <c r="L3" s="1"/>
    </row>
    <row r="4" spans="9:12" ht="15.75">
      <c r="I4" s="1" t="s">
        <v>41</v>
      </c>
      <c r="J4" s="1"/>
      <c r="K4" s="1"/>
      <c r="L4" s="1"/>
    </row>
    <row r="5" spans="9:12" ht="15.75">
      <c r="I5" s="1" t="s">
        <v>42</v>
      </c>
      <c r="J5" s="1"/>
      <c r="K5" s="1"/>
      <c r="L5" s="1"/>
    </row>
    <row r="6" spans="9:12" ht="15.75">
      <c r="I6" s="1" t="s">
        <v>43</v>
      </c>
      <c r="J6" s="1"/>
      <c r="K6" s="1"/>
      <c r="L6" s="1"/>
    </row>
    <row r="7" spans="9:12" ht="15.75">
      <c r="I7" s="1" t="s">
        <v>44</v>
      </c>
      <c r="J7" s="1"/>
      <c r="K7" s="1"/>
      <c r="L7" s="1"/>
    </row>
    <row r="8" spans="9:12" ht="15.75">
      <c r="I8" s="1" t="s">
        <v>45</v>
      </c>
      <c r="J8" s="1"/>
      <c r="K8" s="1"/>
      <c r="L8" s="1"/>
    </row>
    <row r="9" spans="9:12" ht="15.75">
      <c r="I9" s="10" t="s">
        <v>66</v>
      </c>
      <c r="J9" s="6"/>
      <c r="K9" s="6"/>
      <c r="L9" s="6"/>
    </row>
    <row r="10" spans="9:12" ht="15.75">
      <c r="I10" s="1"/>
      <c r="J10" s="1"/>
      <c r="K10" s="1"/>
      <c r="L10" s="1"/>
    </row>
    <row r="12" spans="3:12" ht="20.25">
      <c r="C12" s="3"/>
      <c r="D12" s="3"/>
      <c r="E12" s="2" t="s">
        <v>39</v>
      </c>
      <c r="F12" s="3"/>
      <c r="G12" s="3"/>
      <c r="H12" s="3"/>
      <c r="I12" s="3"/>
      <c r="J12" s="3"/>
      <c r="K12" s="3"/>
      <c r="L12" s="3"/>
    </row>
    <row r="13" ht="24.75" customHeight="1"/>
    <row r="15" spans="1:12" ht="12.75">
      <c r="A15" s="16" t="s">
        <v>52</v>
      </c>
      <c r="B15" s="11" t="s">
        <v>0</v>
      </c>
      <c r="C15" s="16" t="s">
        <v>53</v>
      </c>
      <c r="D15" s="16" t="s">
        <v>54</v>
      </c>
      <c r="E15" s="11" t="s">
        <v>1</v>
      </c>
      <c r="F15" s="11"/>
      <c r="G15" s="11"/>
      <c r="H15" s="11"/>
      <c r="I15" s="11"/>
      <c r="J15" s="11"/>
      <c r="K15" s="11"/>
      <c r="L15" s="11"/>
    </row>
    <row r="16" spans="1:12" ht="12.75">
      <c r="A16" s="20"/>
      <c r="B16" s="11"/>
      <c r="C16" s="20"/>
      <c r="D16" s="20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20"/>
      <c r="B17" s="11"/>
      <c r="C17" s="20"/>
      <c r="D17" s="20"/>
      <c r="E17" s="11"/>
      <c r="F17" s="11"/>
      <c r="G17" s="11"/>
      <c r="H17" s="11"/>
      <c r="I17" s="11"/>
      <c r="J17" s="11"/>
      <c r="K17" s="11"/>
      <c r="L17" s="11"/>
    </row>
    <row r="18" spans="1:12" ht="12.75">
      <c r="A18" s="20"/>
      <c r="B18" s="11"/>
      <c r="C18" s="20"/>
      <c r="D18" s="20"/>
      <c r="E18" s="16" t="s">
        <v>55</v>
      </c>
      <c r="F18" s="11" t="s">
        <v>62</v>
      </c>
      <c r="G18" s="11" t="s">
        <v>64</v>
      </c>
      <c r="H18" s="11" t="s">
        <v>2</v>
      </c>
      <c r="I18" s="11" t="s">
        <v>3</v>
      </c>
      <c r="J18" s="11" t="s">
        <v>4</v>
      </c>
      <c r="K18" s="11" t="s">
        <v>5</v>
      </c>
      <c r="L18" s="11" t="s">
        <v>6</v>
      </c>
    </row>
    <row r="19" spans="1:12" ht="25.5" customHeight="1">
      <c r="A19" s="17"/>
      <c r="B19" s="11"/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1:12" ht="30.75" customHeight="1">
      <c r="A20" s="11" t="s">
        <v>7</v>
      </c>
      <c r="B20" s="11" t="s">
        <v>8</v>
      </c>
      <c r="C20" s="11" t="s">
        <v>9</v>
      </c>
      <c r="D20" s="4" t="s">
        <v>10</v>
      </c>
      <c r="E20" s="4">
        <f>E21+E22</f>
        <v>72417.17300000001</v>
      </c>
      <c r="F20" s="4">
        <f aca="true" t="shared" si="0" ref="F20:K20">F21+F22</f>
        <v>21308.895</v>
      </c>
      <c r="G20" s="8">
        <f>G21+G22</f>
        <v>29227.654000000002</v>
      </c>
      <c r="H20" s="4">
        <f t="shared" si="0"/>
        <v>17347.728</v>
      </c>
      <c r="I20" s="4">
        <f t="shared" si="0"/>
        <v>16628.36</v>
      </c>
      <c r="J20" s="4">
        <f t="shared" si="0"/>
        <v>16485.76</v>
      </c>
      <c r="K20" s="4">
        <f t="shared" si="0"/>
        <v>16550</v>
      </c>
      <c r="L20" s="9">
        <f>E20+F20+G20+H20+I20+J20+K20</f>
        <v>189965.57</v>
      </c>
    </row>
    <row r="21" spans="1:12" ht="99.75">
      <c r="A21" s="11"/>
      <c r="B21" s="11"/>
      <c r="C21" s="11"/>
      <c r="D21" s="4" t="s">
        <v>11</v>
      </c>
      <c r="E21" s="4">
        <f>E33+E69+E80+E140</f>
        <v>17016.775</v>
      </c>
      <c r="F21" s="4">
        <f>F33+F69+F80+F140+F134</f>
        <v>21308.895</v>
      </c>
      <c r="G21" s="9">
        <f>G33+G78+G88+G134+G146</f>
        <v>22404.324</v>
      </c>
      <c r="H21" s="4">
        <f>H33+H69+H80+H140+H134</f>
        <v>17347.728</v>
      </c>
      <c r="I21" s="4">
        <v>16628.36</v>
      </c>
      <c r="J21" s="4">
        <v>16485.76</v>
      </c>
      <c r="K21" s="4">
        <f>K33+K69+K80+K140+K134</f>
        <v>16550</v>
      </c>
      <c r="L21" s="9">
        <f>E21+F21+G21+H21+I21+J21+K21</f>
        <v>127741.84199999999</v>
      </c>
    </row>
    <row r="22" spans="1:12" ht="12.75">
      <c r="A22" s="11"/>
      <c r="B22" s="11"/>
      <c r="C22" s="11"/>
      <c r="D22" s="16" t="s">
        <v>56</v>
      </c>
      <c r="E22" s="11">
        <f>E34</f>
        <v>55400.398</v>
      </c>
      <c r="F22" s="11">
        <f aca="true" t="shared" si="1" ref="F22:K22">F34</f>
        <v>0</v>
      </c>
      <c r="G22" s="11">
        <v>6823.33</v>
      </c>
      <c r="H22" s="11">
        <f t="shared" si="1"/>
        <v>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>E22+F22+G22+H22+I22+J22+K22</f>
        <v>62223.728</v>
      </c>
    </row>
    <row r="23" spans="1:12" ht="12.75">
      <c r="A23" s="11"/>
      <c r="B23" s="11"/>
      <c r="C23" s="11"/>
      <c r="D23" s="20"/>
      <c r="E23" s="11"/>
      <c r="F23" s="11"/>
      <c r="G23" s="11"/>
      <c r="H23" s="11"/>
      <c r="I23" s="11"/>
      <c r="J23" s="11"/>
      <c r="K23" s="11"/>
      <c r="L23" s="18"/>
    </row>
    <row r="24" spans="1:12" ht="32.25" customHeight="1">
      <c r="A24" s="11"/>
      <c r="B24" s="11"/>
      <c r="C24" s="11"/>
      <c r="D24" s="17"/>
      <c r="E24" s="11"/>
      <c r="F24" s="11"/>
      <c r="G24" s="11"/>
      <c r="H24" s="11"/>
      <c r="I24" s="11"/>
      <c r="J24" s="11"/>
      <c r="K24" s="11"/>
      <c r="L24" s="18"/>
    </row>
    <row r="25" spans="1:12" ht="12.75">
      <c r="A25" s="16" t="s">
        <v>14</v>
      </c>
      <c r="B25" s="11" t="s">
        <v>15</v>
      </c>
      <c r="C25" s="11" t="s">
        <v>16</v>
      </c>
      <c r="D25" s="11" t="s">
        <v>10</v>
      </c>
      <c r="E25" s="11">
        <f>E33+E34</f>
        <v>56888.398</v>
      </c>
      <c r="F25" s="11">
        <f aca="true" t="shared" si="2" ref="F25:K25">F33+F34</f>
        <v>1193</v>
      </c>
      <c r="G25" s="11">
        <f t="shared" si="2"/>
        <v>7861.144</v>
      </c>
      <c r="H25" s="11">
        <f t="shared" si="2"/>
        <v>578.1</v>
      </c>
      <c r="I25" s="11">
        <f t="shared" si="2"/>
        <v>470</v>
      </c>
      <c r="J25" s="11">
        <f t="shared" si="2"/>
        <v>470</v>
      </c>
      <c r="K25" s="11">
        <f t="shared" si="2"/>
        <v>950</v>
      </c>
      <c r="L25" s="11">
        <f>E25+F25+G25+H25+I25+J25+K25</f>
        <v>68410.642</v>
      </c>
    </row>
    <row r="26" spans="1:12" ht="9" customHeight="1">
      <c r="A26" s="2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 customHeight="1" hidden="1">
      <c r="A27" s="2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 customHeight="1" hidden="1">
      <c r="A28" s="2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 customHeight="1" hidden="1">
      <c r="A29" s="2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 customHeight="1" hidden="1">
      <c r="A30" s="2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 customHeight="1" hidden="1">
      <c r="A31" s="2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3.5" customHeight="1" hidden="1">
      <c r="A32" s="2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75">
      <c r="A33" s="20"/>
      <c r="B33" s="11"/>
      <c r="C33" s="11"/>
      <c r="D33" s="5" t="s">
        <v>11</v>
      </c>
      <c r="E33" s="5">
        <f>E37+E40+E43+E46+E50+E53+E61</f>
        <v>1488</v>
      </c>
      <c r="F33" s="5">
        <f>F37+F40+F43+F46+F50+F53+F61+F67</f>
        <v>1193</v>
      </c>
      <c r="G33" s="5">
        <v>1037.814</v>
      </c>
      <c r="H33" s="5">
        <v>578.1</v>
      </c>
      <c r="I33" s="5">
        <v>470</v>
      </c>
      <c r="J33" s="5">
        <v>470</v>
      </c>
      <c r="K33" s="5">
        <f>K37+K40+K43+K46+K50+K53+K61+K66</f>
        <v>950</v>
      </c>
      <c r="L33" s="5">
        <f>E33+F33+G33+H33+I33+J33+K33</f>
        <v>6186.914000000001</v>
      </c>
    </row>
    <row r="34" spans="1:12" ht="12.75">
      <c r="A34" s="20"/>
      <c r="B34" s="11"/>
      <c r="C34" s="11"/>
      <c r="D34" s="13" t="s">
        <v>57</v>
      </c>
      <c r="E34" s="12">
        <f>E57</f>
        <v>55400.398</v>
      </c>
      <c r="F34" s="12">
        <f aca="true" t="shared" si="3" ref="F34:K34">F57</f>
        <v>0</v>
      </c>
      <c r="G34" s="12">
        <v>6823.33</v>
      </c>
      <c r="H34" s="12">
        <f t="shared" si="3"/>
        <v>0</v>
      </c>
      <c r="I34" s="12">
        <f t="shared" si="3"/>
        <v>0</v>
      </c>
      <c r="J34" s="12">
        <f t="shared" si="3"/>
        <v>0</v>
      </c>
      <c r="K34" s="12">
        <f t="shared" si="3"/>
        <v>0</v>
      </c>
      <c r="L34" s="12">
        <f>E34+F34+G34+H34+I34+J34+K34</f>
        <v>62223.728</v>
      </c>
    </row>
    <row r="35" spans="1:12" ht="12.75">
      <c r="A35" s="20"/>
      <c r="B35" s="11"/>
      <c r="C35" s="11"/>
      <c r="D35" s="14"/>
      <c r="E35" s="12"/>
      <c r="F35" s="12"/>
      <c r="G35" s="12"/>
      <c r="H35" s="12"/>
      <c r="I35" s="12"/>
      <c r="J35" s="12"/>
      <c r="K35" s="12"/>
      <c r="L35" s="19"/>
    </row>
    <row r="36" spans="1:12" ht="33" customHeight="1">
      <c r="A36" s="17"/>
      <c r="B36" s="11"/>
      <c r="C36" s="11"/>
      <c r="D36" s="15"/>
      <c r="E36" s="12"/>
      <c r="F36" s="12"/>
      <c r="G36" s="12"/>
      <c r="H36" s="12"/>
      <c r="I36" s="12"/>
      <c r="J36" s="12"/>
      <c r="K36" s="12"/>
      <c r="L36" s="19"/>
    </row>
    <row r="37" spans="1:12" ht="23.25" customHeight="1">
      <c r="A37" s="12"/>
      <c r="B37" s="12"/>
      <c r="C37" s="12" t="s">
        <v>18</v>
      </c>
      <c r="D37" s="4" t="s">
        <v>10</v>
      </c>
      <c r="E37" s="4">
        <f>E38+E39</f>
        <v>296.646</v>
      </c>
      <c r="F37" s="4">
        <v>323.2</v>
      </c>
      <c r="G37" s="4">
        <v>366.103</v>
      </c>
      <c r="H37" s="4">
        <v>301.1</v>
      </c>
      <c r="I37" s="4">
        <f>I38+I39</f>
        <v>200</v>
      </c>
      <c r="J37" s="4">
        <f>J38+J39</f>
        <v>200</v>
      </c>
      <c r="K37" s="4">
        <f>K38+K39</f>
        <v>320</v>
      </c>
      <c r="L37" s="4">
        <f aca="true" t="shared" si="4" ref="L37:L48">E37+F37+G37+H37+I37+J34:J37+K37</f>
        <v>2007.049</v>
      </c>
    </row>
    <row r="38" spans="1:12" ht="75">
      <c r="A38" s="12"/>
      <c r="B38" s="12"/>
      <c r="C38" s="12"/>
      <c r="D38" s="5" t="s">
        <v>11</v>
      </c>
      <c r="E38" s="5">
        <v>296.646</v>
      </c>
      <c r="F38" s="5">
        <v>323.2</v>
      </c>
      <c r="G38" s="5">
        <v>366.103</v>
      </c>
      <c r="H38" s="5">
        <v>301.1</v>
      </c>
      <c r="I38" s="5">
        <v>200</v>
      </c>
      <c r="J38" s="5">
        <v>200</v>
      </c>
      <c r="K38" s="5">
        <v>320</v>
      </c>
      <c r="L38" s="5">
        <f t="shared" si="4"/>
        <v>2007.049</v>
      </c>
    </row>
    <row r="39" spans="1:12" ht="15">
      <c r="A39" s="12"/>
      <c r="B39" s="12"/>
      <c r="C39" s="12"/>
      <c r="D39" s="5" t="s">
        <v>17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f t="shared" si="4"/>
        <v>0</v>
      </c>
    </row>
    <row r="40" spans="1:12" ht="14.25">
      <c r="A40" s="12"/>
      <c r="B40" s="12"/>
      <c r="C40" s="12" t="s">
        <v>19</v>
      </c>
      <c r="D40" s="4" t="s">
        <v>10</v>
      </c>
      <c r="E40" s="4">
        <f>E41+E42</f>
        <v>11.194</v>
      </c>
      <c r="F40" s="4">
        <f aca="true" t="shared" si="5" ref="F40:K40">F41+F42</f>
        <v>8.5</v>
      </c>
      <c r="G40" s="4">
        <v>11.5</v>
      </c>
      <c r="H40" s="4">
        <f t="shared" si="5"/>
        <v>17</v>
      </c>
      <c r="I40" s="4">
        <f t="shared" si="5"/>
        <v>11</v>
      </c>
      <c r="J40" s="4">
        <f t="shared" si="5"/>
        <v>11</v>
      </c>
      <c r="K40" s="4">
        <f t="shared" si="5"/>
        <v>15</v>
      </c>
      <c r="L40" s="4">
        <f t="shared" si="4"/>
        <v>85.194</v>
      </c>
    </row>
    <row r="41" spans="1:12" ht="75">
      <c r="A41" s="12"/>
      <c r="B41" s="12"/>
      <c r="C41" s="12"/>
      <c r="D41" s="5" t="s">
        <v>11</v>
      </c>
      <c r="E41" s="5">
        <v>11.194</v>
      </c>
      <c r="F41" s="5">
        <v>8.5</v>
      </c>
      <c r="G41" s="5">
        <v>11.5</v>
      </c>
      <c r="H41" s="5">
        <v>17</v>
      </c>
      <c r="I41" s="5">
        <v>11</v>
      </c>
      <c r="J41" s="5">
        <v>11</v>
      </c>
      <c r="K41" s="5">
        <v>15</v>
      </c>
      <c r="L41" s="5">
        <f t="shared" si="4"/>
        <v>85.194</v>
      </c>
    </row>
    <row r="42" spans="1:12" ht="15">
      <c r="A42" s="12"/>
      <c r="B42" s="12"/>
      <c r="C42" s="12"/>
      <c r="D42" s="5" t="s">
        <v>12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f t="shared" si="4"/>
        <v>0</v>
      </c>
    </row>
    <row r="43" spans="1:12" ht="14.25">
      <c r="A43" s="12"/>
      <c r="B43" s="12"/>
      <c r="C43" s="12" t="s">
        <v>20</v>
      </c>
      <c r="D43" s="4" t="s">
        <v>10</v>
      </c>
      <c r="E43" s="4">
        <f>E44+E45</f>
        <v>48.055</v>
      </c>
      <c r="F43" s="4">
        <v>46.83</v>
      </c>
      <c r="G43" s="4">
        <v>45</v>
      </c>
      <c r="H43" s="4">
        <f>H44+H45</f>
        <v>36.5</v>
      </c>
      <c r="I43" s="4">
        <f>I44+I45</f>
        <v>35</v>
      </c>
      <c r="J43" s="4">
        <f>J44+J45</f>
        <v>35</v>
      </c>
      <c r="K43" s="4">
        <f>K44+K45</f>
        <v>50</v>
      </c>
      <c r="L43" s="4">
        <f t="shared" si="4"/>
        <v>296.385</v>
      </c>
    </row>
    <row r="44" spans="1:12" ht="75">
      <c r="A44" s="12"/>
      <c r="B44" s="12"/>
      <c r="C44" s="12"/>
      <c r="D44" s="5" t="s">
        <v>11</v>
      </c>
      <c r="E44" s="5">
        <v>48.055</v>
      </c>
      <c r="F44" s="5">
        <v>46.83</v>
      </c>
      <c r="G44" s="5">
        <v>45</v>
      </c>
      <c r="H44" s="5">
        <v>36.5</v>
      </c>
      <c r="I44" s="5">
        <v>35</v>
      </c>
      <c r="J44" s="5">
        <v>35</v>
      </c>
      <c r="K44" s="5">
        <v>50</v>
      </c>
      <c r="L44" s="5">
        <f t="shared" si="4"/>
        <v>296.385</v>
      </c>
    </row>
    <row r="45" spans="1:12" ht="15">
      <c r="A45" s="12"/>
      <c r="B45" s="12"/>
      <c r="C45" s="12"/>
      <c r="D45" s="5" t="s">
        <v>12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f t="shared" si="4"/>
        <v>0</v>
      </c>
    </row>
    <row r="46" spans="1:12" ht="14.25">
      <c r="A46" s="12"/>
      <c r="B46" s="12"/>
      <c r="C46" s="12" t="s">
        <v>21</v>
      </c>
      <c r="D46" s="4" t="s">
        <v>10</v>
      </c>
      <c r="E46" s="4">
        <f>E47+E48</f>
        <v>554.795</v>
      </c>
      <c r="F46" s="4">
        <v>621.47</v>
      </c>
      <c r="G46" s="4">
        <v>583.431</v>
      </c>
      <c r="H46" s="4">
        <f>H47+H48</f>
        <v>208.5</v>
      </c>
      <c r="I46" s="4">
        <f>I47+I48</f>
        <v>210</v>
      </c>
      <c r="J46" s="4">
        <f>J47+J48</f>
        <v>210</v>
      </c>
      <c r="K46" s="4">
        <f>K47+K48</f>
        <v>460</v>
      </c>
      <c r="L46" s="4">
        <f t="shared" si="4"/>
        <v>2848.196</v>
      </c>
    </row>
    <row r="47" spans="1:12" ht="75">
      <c r="A47" s="12"/>
      <c r="B47" s="12"/>
      <c r="C47" s="12"/>
      <c r="D47" s="5" t="s">
        <v>11</v>
      </c>
      <c r="E47" s="5">
        <v>554.795</v>
      </c>
      <c r="F47" s="5">
        <v>621.47</v>
      </c>
      <c r="G47" s="5">
        <v>583.431</v>
      </c>
      <c r="H47" s="5">
        <v>208.5</v>
      </c>
      <c r="I47" s="5">
        <v>210</v>
      </c>
      <c r="J47" s="5">
        <v>210</v>
      </c>
      <c r="K47" s="5">
        <v>460</v>
      </c>
      <c r="L47" s="5">
        <f t="shared" si="4"/>
        <v>2848.196</v>
      </c>
    </row>
    <row r="48" spans="1:12" ht="12.75">
      <c r="A48" s="12"/>
      <c r="B48" s="12"/>
      <c r="C48" s="12"/>
      <c r="D48" s="13" t="s">
        <v>12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f t="shared" si="4"/>
        <v>0</v>
      </c>
    </row>
    <row r="49" spans="1:12" ht="6.75" customHeight="1">
      <c r="A49" s="12"/>
      <c r="B49" s="12"/>
      <c r="C49" s="12"/>
      <c r="D49" s="21"/>
      <c r="E49" s="12"/>
      <c r="F49" s="12"/>
      <c r="G49" s="12"/>
      <c r="H49" s="12"/>
      <c r="I49" s="12"/>
      <c r="J49" s="12"/>
      <c r="K49" s="12"/>
      <c r="L49" s="19"/>
    </row>
    <row r="50" spans="1:12" ht="14.25">
      <c r="A50" s="12"/>
      <c r="B50" s="12"/>
      <c r="C50" s="12" t="s">
        <v>23</v>
      </c>
      <c r="D50" s="4" t="s">
        <v>10</v>
      </c>
      <c r="E50" s="4">
        <f>E51+E52</f>
        <v>2</v>
      </c>
      <c r="F50" s="4">
        <f aca="true" t="shared" si="6" ref="F50:K50">F51+F52</f>
        <v>2</v>
      </c>
      <c r="G50" s="4">
        <v>2</v>
      </c>
      <c r="H50" s="4">
        <f t="shared" si="6"/>
        <v>2</v>
      </c>
      <c r="I50" s="4">
        <f t="shared" si="6"/>
        <v>2</v>
      </c>
      <c r="J50" s="4">
        <f t="shared" si="6"/>
        <v>2</v>
      </c>
      <c r="K50" s="4">
        <f t="shared" si="6"/>
        <v>5</v>
      </c>
      <c r="L50" s="4">
        <f aca="true" t="shared" si="7" ref="L50:L55">E50+F50+G50+H50+I50+J50+K50</f>
        <v>17</v>
      </c>
    </row>
    <row r="51" spans="1:12" ht="75">
      <c r="A51" s="12"/>
      <c r="B51" s="12"/>
      <c r="C51" s="12"/>
      <c r="D51" s="5" t="s">
        <v>11</v>
      </c>
      <c r="E51" s="5">
        <v>2</v>
      </c>
      <c r="F51" s="5">
        <v>2</v>
      </c>
      <c r="G51" s="5">
        <v>2</v>
      </c>
      <c r="H51" s="5">
        <v>2</v>
      </c>
      <c r="I51" s="5">
        <v>2</v>
      </c>
      <c r="J51" s="5">
        <v>2</v>
      </c>
      <c r="K51" s="5">
        <v>5</v>
      </c>
      <c r="L51" s="5">
        <f t="shared" si="7"/>
        <v>17</v>
      </c>
    </row>
    <row r="52" spans="1:12" ht="15">
      <c r="A52" s="12"/>
      <c r="B52" s="12"/>
      <c r="C52" s="12"/>
      <c r="D52" s="5" t="s">
        <v>12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f t="shared" si="7"/>
        <v>0</v>
      </c>
    </row>
    <row r="53" spans="1:12" ht="14.25">
      <c r="A53" s="12"/>
      <c r="B53" s="12"/>
      <c r="C53" s="12" t="s">
        <v>24</v>
      </c>
      <c r="D53" s="4" t="s">
        <v>10</v>
      </c>
      <c r="E53" s="4">
        <f>E54+E55</f>
        <v>164.744</v>
      </c>
      <c r="F53" s="4">
        <f aca="true" t="shared" si="8" ref="F53:K53">F54+F55</f>
        <v>141</v>
      </c>
      <c r="G53" s="4">
        <v>29.78</v>
      </c>
      <c r="H53" s="4">
        <v>13</v>
      </c>
      <c r="I53" s="4">
        <f t="shared" si="8"/>
        <v>12</v>
      </c>
      <c r="J53" s="4">
        <f t="shared" si="8"/>
        <v>12</v>
      </c>
      <c r="K53" s="4">
        <f t="shared" si="8"/>
        <v>100</v>
      </c>
      <c r="L53" s="4">
        <f t="shared" si="7"/>
        <v>472.524</v>
      </c>
    </row>
    <row r="54" spans="1:12" ht="75">
      <c r="A54" s="12"/>
      <c r="B54" s="12"/>
      <c r="C54" s="12"/>
      <c r="D54" s="5" t="s">
        <v>11</v>
      </c>
      <c r="E54" s="5">
        <v>164.744</v>
      </c>
      <c r="F54" s="5">
        <v>141</v>
      </c>
      <c r="G54" s="5">
        <v>29.78</v>
      </c>
      <c r="H54" s="5">
        <v>13</v>
      </c>
      <c r="I54" s="5">
        <v>12</v>
      </c>
      <c r="J54" s="5">
        <v>12</v>
      </c>
      <c r="K54" s="5">
        <v>100</v>
      </c>
      <c r="L54" s="5">
        <f t="shared" si="7"/>
        <v>472.524</v>
      </c>
    </row>
    <row r="55" spans="1:12" ht="12.75" customHeight="1">
      <c r="A55" s="12"/>
      <c r="B55" s="12"/>
      <c r="C55" s="12"/>
      <c r="D55" s="12" t="s">
        <v>12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f t="shared" si="7"/>
        <v>0</v>
      </c>
    </row>
    <row r="56" spans="1:12" ht="1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9"/>
    </row>
    <row r="57" spans="1:12" ht="14.25">
      <c r="A57" s="12"/>
      <c r="B57" s="12"/>
      <c r="C57" s="12" t="s">
        <v>25</v>
      </c>
      <c r="D57" s="4" t="s">
        <v>10</v>
      </c>
      <c r="E57" s="4">
        <f>E58+E59</f>
        <v>55400.398</v>
      </c>
      <c r="F57" s="4">
        <f aca="true" t="shared" si="9" ref="F57:K57">F58+F59</f>
        <v>0</v>
      </c>
      <c r="G57" s="4">
        <f t="shared" si="9"/>
        <v>6823.33</v>
      </c>
      <c r="H57" s="4">
        <f t="shared" si="9"/>
        <v>0</v>
      </c>
      <c r="I57" s="4">
        <f t="shared" si="9"/>
        <v>0</v>
      </c>
      <c r="J57" s="4">
        <f t="shared" si="9"/>
        <v>0</v>
      </c>
      <c r="K57" s="4">
        <f t="shared" si="9"/>
        <v>0</v>
      </c>
      <c r="L57" s="4">
        <f>E57+F57+G57+H57+I57+J57+K57</f>
        <v>62223.728</v>
      </c>
    </row>
    <row r="58" spans="1:12" ht="75">
      <c r="A58" s="12"/>
      <c r="B58" s="12"/>
      <c r="C58" s="12"/>
      <c r="D58" s="5" t="s">
        <v>11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f>E58+F58+G58+H58+I58+J58+K58</f>
        <v>0</v>
      </c>
    </row>
    <row r="59" spans="1:12" ht="15">
      <c r="A59" s="12"/>
      <c r="B59" s="12"/>
      <c r="C59" s="12"/>
      <c r="D59" s="5" t="s">
        <v>26</v>
      </c>
      <c r="E59" s="12">
        <v>55400.398</v>
      </c>
      <c r="F59" s="12">
        <v>0</v>
      </c>
      <c r="G59" s="12">
        <v>6823.33</v>
      </c>
      <c r="H59" s="12">
        <v>0</v>
      </c>
      <c r="I59" s="12">
        <v>0</v>
      </c>
      <c r="J59" s="12">
        <v>0</v>
      </c>
      <c r="K59" s="12">
        <v>0</v>
      </c>
      <c r="L59" s="12">
        <f>E59+F59+G59+H59+I59+J59+K59</f>
        <v>62223.728</v>
      </c>
    </row>
    <row r="60" spans="1:12" ht="30">
      <c r="A60" s="12"/>
      <c r="B60" s="12"/>
      <c r="C60" s="12"/>
      <c r="D60" s="5" t="s">
        <v>13</v>
      </c>
      <c r="E60" s="12"/>
      <c r="F60" s="12"/>
      <c r="G60" s="12"/>
      <c r="H60" s="12"/>
      <c r="I60" s="12"/>
      <c r="J60" s="12"/>
      <c r="K60" s="12"/>
      <c r="L60" s="19"/>
    </row>
    <row r="61" spans="1:12" ht="14.25">
      <c r="A61" s="12"/>
      <c r="B61" s="12"/>
      <c r="C61" s="12" t="s">
        <v>27</v>
      </c>
      <c r="D61" s="4" t="s">
        <v>10</v>
      </c>
      <c r="E61" s="4">
        <f>E62+E63</f>
        <v>410.566</v>
      </c>
      <c r="F61" s="4">
        <f aca="true" t="shared" si="10" ref="F61:L61">F62+F63</f>
        <v>0</v>
      </c>
      <c r="G61" s="4">
        <f t="shared" si="10"/>
        <v>0</v>
      </c>
      <c r="H61" s="4">
        <f t="shared" si="10"/>
        <v>0</v>
      </c>
      <c r="I61" s="4">
        <f t="shared" si="10"/>
        <v>0</v>
      </c>
      <c r="J61" s="4">
        <f t="shared" si="10"/>
        <v>0</v>
      </c>
      <c r="K61" s="4">
        <f t="shared" si="10"/>
        <v>0</v>
      </c>
      <c r="L61" s="4">
        <f t="shared" si="10"/>
        <v>410.566</v>
      </c>
    </row>
    <row r="62" spans="1:12" ht="75">
      <c r="A62" s="12"/>
      <c r="B62" s="12"/>
      <c r="C62" s="12"/>
      <c r="D62" s="5" t="s">
        <v>11</v>
      </c>
      <c r="E62" s="5">
        <v>410.566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f>E62+F62+G62+H62+I62+J62+K62</f>
        <v>410.566</v>
      </c>
    </row>
    <row r="63" spans="1:12" ht="12.75" customHeight="1">
      <c r="A63" s="12"/>
      <c r="B63" s="12"/>
      <c r="C63" s="12"/>
      <c r="D63" s="12" t="s">
        <v>26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f>E63+F63+G63+H63+I63+J63+K63</f>
        <v>0</v>
      </c>
    </row>
    <row r="64" spans="1:12" ht="12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9"/>
    </row>
    <row r="65" spans="1:12" ht="13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9"/>
    </row>
    <row r="66" spans="1:12" ht="14.25">
      <c r="A66" s="12"/>
      <c r="B66" s="12"/>
      <c r="C66" s="12" t="s">
        <v>28</v>
      </c>
      <c r="D66" s="4" t="s">
        <v>10</v>
      </c>
      <c r="E66" s="4"/>
      <c r="F66" s="4">
        <v>50</v>
      </c>
      <c r="G66" s="4">
        <f>G67+G68</f>
        <v>0</v>
      </c>
      <c r="H66" s="4">
        <v>0</v>
      </c>
      <c r="I66" s="4">
        <f>I67+I68</f>
        <v>0</v>
      </c>
      <c r="J66" s="4">
        <f>J67+J68</f>
        <v>0</v>
      </c>
      <c r="K66" s="4">
        <f>K67+K68</f>
        <v>0</v>
      </c>
      <c r="L66" s="4">
        <f>F66+G66+H66+I66+J66+K66</f>
        <v>50</v>
      </c>
    </row>
    <row r="67" spans="1:12" ht="45">
      <c r="A67" s="12"/>
      <c r="B67" s="12"/>
      <c r="C67" s="12"/>
      <c r="D67" s="5" t="s">
        <v>11</v>
      </c>
      <c r="E67" s="5"/>
      <c r="F67" s="5">
        <v>50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f>F67+G67+H67+I67+J67+K67</f>
        <v>50</v>
      </c>
    </row>
    <row r="68" spans="1:12" ht="15">
      <c r="A68" s="12"/>
      <c r="B68" s="12"/>
      <c r="C68" s="12"/>
      <c r="D68" s="5" t="s">
        <v>29</v>
      </c>
      <c r="E68" s="5"/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f>F68+G68+H68+I68+J68+K68</f>
        <v>0</v>
      </c>
    </row>
    <row r="69" spans="1:12" ht="12.75" customHeight="1">
      <c r="A69" s="22" t="s">
        <v>50</v>
      </c>
      <c r="B69" s="11" t="s">
        <v>15</v>
      </c>
      <c r="C69" s="11" t="s">
        <v>30</v>
      </c>
      <c r="D69" s="11" t="s">
        <v>10</v>
      </c>
      <c r="E69" s="11">
        <f>E78+E79</f>
        <v>13110.136</v>
      </c>
      <c r="F69" s="11">
        <f aca="true" t="shared" si="11" ref="F69:K69">F78+F79</f>
        <v>17312.995</v>
      </c>
      <c r="G69" s="11">
        <f>G78</f>
        <v>18495.216</v>
      </c>
      <c r="H69" s="11">
        <f t="shared" si="11"/>
        <v>13736.66</v>
      </c>
      <c r="I69" s="11">
        <f t="shared" si="11"/>
        <v>14086.26</v>
      </c>
      <c r="J69" s="11">
        <f t="shared" si="11"/>
        <v>13941.26</v>
      </c>
      <c r="K69" s="11">
        <f t="shared" si="11"/>
        <v>13500</v>
      </c>
      <c r="L69" s="11">
        <f>F69+G69+H69+I69+J69+K69+E69</f>
        <v>104182.527</v>
      </c>
    </row>
    <row r="70" spans="1:12" ht="3.75" customHeight="1">
      <c r="A70" s="2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8"/>
    </row>
    <row r="71" spans="1:12" ht="6" customHeight="1">
      <c r="A71" s="2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8"/>
    </row>
    <row r="72" spans="1:12" ht="12.75" customHeight="1" hidden="1">
      <c r="A72" s="2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8"/>
    </row>
    <row r="73" spans="1:12" ht="12.75" customHeight="1" hidden="1">
      <c r="A73" s="2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8"/>
    </row>
    <row r="74" spans="1:12" ht="12.75" customHeight="1" hidden="1">
      <c r="A74" s="2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8"/>
    </row>
    <row r="75" spans="1:12" ht="12.75" customHeight="1" hidden="1">
      <c r="A75" s="2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8"/>
    </row>
    <row r="76" spans="1:12" ht="12.75" customHeight="1" hidden="1">
      <c r="A76" s="2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8"/>
    </row>
    <row r="77" spans="1:12" ht="0.75" customHeight="1">
      <c r="A77" s="2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8"/>
    </row>
    <row r="78" spans="1:12" ht="75">
      <c r="A78" s="22"/>
      <c r="B78" s="11"/>
      <c r="C78" s="11"/>
      <c r="D78" s="5" t="s">
        <v>11</v>
      </c>
      <c r="E78" s="5">
        <v>13110.136</v>
      </c>
      <c r="F78" s="5">
        <v>17312.995</v>
      </c>
      <c r="G78" s="5">
        <v>18495.216</v>
      </c>
      <c r="H78" s="5">
        <v>13736.66</v>
      </c>
      <c r="I78" s="5">
        <v>14086.26</v>
      </c>
      <c r="J78" s="5">
        <v>13941.26</v>
      </c>
      <c r="K78" s="5">
        <v>13500</v>
      </c>
      <c r="L78" s="5">
        <f>E78+F78+G78+H78+I78+J78+K78</f>
        <v>104182.52699999999</v>
      </c>
    </row>
    <row r="79" spans="1:12" ht="15">
      <c r="A79" s="22"/>
      <c r="B79" s="11"/>
      <c r="C79" s="11"/>
      <c r="D79" s="5" t="s">
        <v>17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f>E79+F79+G79+H79+I79+J79+K79</f>
        <v>0</v>
      </c>
    </row>
    <row r="80" spans="1:12" ht="12.75" customHeight="1">
      <c r="A80" s="22" t="s">
        <v>51</v>
      </c>
      <c r="B80" s="11" t="s">
        <v>15</v>
      </c>
      <c r="C80" s="11" t="s">
        <v>31</v>
      </c>
      <c r="D80" s="11" t="s">
        <v>10</v>
      </c>
      <c r="E80" s="11">
        <f aca="true" t="shared" si="12" ref="E80:L80">E88+E89</f>
        <v>300</v>
      </c>
      <c r="F80" s="11">
        <f t="shared" si="12"/>
        <v>275</v>
      </c>
      <c r="G80" s="11">
        <f t="shared" si="12"/>
        <v>222</v>
      </c>
      <c r="H80" s="11">
        <v>152.024</v>
      </c>
      <c r="I80" s="11">
        <f t="shared" si="12"/>
        <v>0</v>
      </c>
      <c r="J80" s="11">
        <f t="shared" si="12"/>
        <v>0</v>
      </c>
      <c r="K80" s="11">
        <f t="shared" si="12"/>
        <v>300</v>
      </c>
      <c r="L80" s="11">
        <f t="shared" si="12"/>
        <v>1249.024</v>
      </c>
    </row>
    <row r="81" spans="1:12" ht="3.75" customHeight="1">
      <c r="A81" s="2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4.5" customHeight="1" hidden="1">
      <c r="A82" s="2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 customHeight="1" hidden="1">
      <c r="A83" s="2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 customHeight="1" hidden="1">
      <c r="A84" s="2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 customHeight="1" hidden="1">
      <c r="A85" s="2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 customHeight="1" hidden="1">
      <c r="A86" s="2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6" customHeight="1">
      <c r="A87" s="2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75">
      <c r="A88" s="22"/>
      <c r="B88" s="11"/>
      <c r="C88" s="11"/>
      <c r="D88" s="5" t="s">
        <v>11</v>
      </c>
      <c r="E88" s="5">
        <f>E91+E94+E97+E103+E107+E113+E119+E124+E134+E137</f>
        <v>300</v>
      </c>
      <c r="F88" s="5">
        <f>F91+F94+F97+F103+F107+F113+F119+F124+F134+F137+F126</f>
        <v>275</v>
      </c>
      <c r="G88" s="5">
        <v>222</v>
      </c>
      <c r="H88" s="5">
        <v>152.024</v>
      </c>
      <c r="I88" s="5">
        <v>0</v>
      </c>
      <c r="J88" s="5">
        <v>0</v>
      </c>
      <c r="K88" s="5">
        <f>K91+K94+K97+K103+K107+K113+K119+K124</f>
        <v>300</v>
      </c>
      <c r="L88" s="5">
        <f>E88+F88+G88+H88+I88+J88+K88</f>
        <v>1249.024</v>
      </c>
    </row>
    <row r="89" spans="1:12" ht="15">
      <c r="A89" s="22"/>
      <c r="B89" s="11"/>
      <c r="C89" s="11"/>
      <c r="D89" s="5" t="s">
        <v>12</v>
      </c>
      <c r="E89" s="5">
        <f>E92+E95+E98+E104+E108+E114+E120+E125+E135+E138</f>
        <v>0</v>
      </c>
      <c r="F89" s="5">
        <f aca="true" t="shared" si="13" ref="F89:K89">F92+F95+F98+F104+F108+F114+F120+F125+F135+F138</f>
        <v>0</v>
      </c>
      <c r="G89" s="5">
        <f t="shared" si="13"/>
        <v>0</v>
      </c>
      <c r="H89" s="5">
        <f t="shared" si="13"/>
        <v>0</v>
      </c>
      <c r="I89" s="5">
        <f t="shared" si="13"/>
        <v>0</v>
      </c>
      <c r="J89" s="5">
        <f t="shared" si="13"/>
        <v>0</v>
      </c>
      <c r="K89" s="5">
        <f t="shared" si="13"/>
        <v>0</v>
      </c>
      <c r="L89" s="5">
        <f aca="true" t="shared" si="14" ref="L89:L99">E89+F89+G89+H89+I89+J89+K89</f>
        <v>0</v>
      </c>
    </row>
    <row r="90" spans="1:12" ht="14.25">
      <c r="A90" s="12"/>
      <c r="B90" s="12"/>
      <c r="C90" s="12" t="s">
        <v>32</v>
      </c>
      <c r="D90" s="4" t="s">
        <v>10</v>
      </c>
      <c r="E90" s="4">
        <f>E91+E92</f>
        <v>74.174</v>
      </c>
      <c r="F90" s="4">
        <v>68.7</v>
      </c>
      <c r="G90" s="4">
        <v>53</v>
      </c>
      <c r="H90" s="4">
        <v>32.908</v>
      </c>
      <c r="I90" s="4">
        <f>I91+I92</f>
        <v>0</v>
      </c>
      <c r="J90" s="4">
        <f>J91+J92</f>
        <v>0</v>
      </c>
      <c r="K90" s="4">
        <f>K91+K92</f>
        <v>70</v>
      </c>
      <c r="L90" s="4">
        <f t="shared" si="14"/>
        <v>298.78200000000004</v>
      </c>
    </row>
    <row r="91" spans="1:12" ht="75">
      <c r="A91" s="12"/>
      <c r="B91" s="12"/>
      <c r="C91" s="12"/>
      <c r="D91" s="5" t="s">
        <v>11</v>
      </c>
      <c r="E91" s="5">
        <v>74.174</v>
      </c>
      <c r="F91" s="5">
        <v>68.7</v>
      </c>
      <c r="G91" s="5">
        <v>53</v>
      </c>
      <c r="H91" s="5">
        <v>32.908</v>
      </c>
      <c r="I91" s="5">
        <v>0</v>
      </c>
      <c r="J91" s="5">
        <v>0</v>
      </c>
      <c r="K91" s="5">
        <v>70</v>
      </c>
      <c r="L91" s="5">
        <f t="shared" si="14"/>
        <v>298.78200000000004</v>
      </c>
    </row>
    <row r="92" spans="1:12" ht="15">
      <c r="A92" s="12"/>
      <c r="B92" s="12"/>
      <c r="C92" s="12"/>
      <c r="D92" s="5" t="s">
        <v>12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f t="shared" si="14"/>
        <v>0</v>
      </c>
    </row>
    <row r="93" spans="1:12" ht="14.25">
      <c r="A93" s="12"/>
      <c r="B93" s="12"/>
      <c r="C93" s="12" t="s">
        <v>33</v>
      </c>
      <c r="D93" s="4" t="s">
        <v>10</v>
      </c>
      <c r="E93" s="4">
        <f>E94+E95</f>
        <v>33</v>
      </c>
      <c r="F93" s="4">
        <f aca="true" t="shared" si="15" ref="F93:K93">F94+F95</f>
        <v>35</v>
      </c>
      <c r="G93" s="4">
        <v>36</v>
      </c>
      <c r="H93" s="4">
        <f t="shared" si="15"/>
        <v>20</v>
      </c>
      <c r="I93" s="4">
        <f t="shared" si="15"/>
        <v>0</v>
      </c>
      <c r="J93" s="4">
        <f t="shared" si="15"/>
        <v>0</v>
      </c>
      <c r="K93" s="4">
        <f t="shared" si="15"/>
        <v>33</v>
      </c>
      <c r="L93" s="4">
        <f t="shared" si="14"/>
        <v>157</v>
      </c>
    </row>
    <row r="94" spans="1:12" ht="75">
      <c r="A94" s="12"/>
      <c r="B94" s="12"/>
      <c r="C94" s="28"/>
      <c r="D94" s="5" t="s">
        <v>11</v>
      </c>
      <c r="E94" s="5">
        <v>33</v>
      </c>
      <c r="F94" s="5">
        <v>35</v>
      </c>
      <c r="G94" s="7">
        <v>36</v>
      </c>
      <c r="H94" s="5">
        <v>20</v>
      </c>
      <c r="I94" s="5">
        <v>0</v>
      </c>
      <c r="J94" s="5">
        <v>0</v>
      </c>
      <c r="K94" s="5">
        <v>33</v>
      </c>
      <c r="L94" s="5">
        <f t="shared" si="14"/>
        <v>157</v>
      </c>
    </row>
    <row r="95" spans="1:12" ht="15">
      <c r="A95" s="12"/>
      <c r="B95" s="12"/>
      <c r="C95" s="28"/>
      <c r="D95" s="5" t="s">
        <v>17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f t="shared" si="14"/>
        <v>0</v>
      </c>
    </row>
    <row r="96" spans="1:12" ht="14.25">
      <c r="A96" s="12"/>
      <c r="B96" s="12"/>
      <c r="C96" s="12" t="s">
        <v>37</v>
      </c>
      <c r="D96" s="4" t="s">
        <v>10</v>
      </c>
      <c r="E96" s="4">
        <f>E97+E98</f>
        <v>33</v>
      </c>
      <c r="F96" s="4">
        <v>24.5</v>
      </c>
      <c r="G96" s="4">
        <v>24.5</v>
      </c>
      <c r="H96" s="4">
        <f>H97+H98</f>
        <v>25.5</v>
      </c>
      <c r="I96" s="4">
        <f>I97+I98</f>
        <v>0</v>
      </c>
      <c r="J96" s="4">
        <f>J97+J98</f>
        <v>0</v>
      </c>
      <c r="K96" s="4">
        <f>K97+K98</f>
        <v>30</v>
      </c>
      <c r="L96" s="4">
        <f t="shared" si="14"/>
        <v>137.5</v>
      </c>
    </row>
    <row r="97" spans="1:12" ht="75">
      <c r="A97" s="12"/>
      <c r="B97" s="12"/>
      <c r="C97" s="19"/>
      <c r="D97" s="5" t="s">
        <v>11</v>
      </c>
      <c r="E97" s="5">
        <v>33</v>
      </c>
      <c r="F97" s="5">
        <v>24.5</v>
      </c>
      <c r="G97" s="5">
        <v>24.5</v>
      </c>
      <c r="H97" s="5">
        <v>25.5</v>
      </c>
      <c r="I97" s="5">
        <v>0</v>
      </c>
      <c r="J97" s="5">
        <v>0</v>
      </c>
      <c r="K97" s="5">
        <v>30</v>
      </c>
      <c r="L97" s="5">
        <f t="shared" si="14"/>
        <v>137.5</v>
      </c>
    </row>
    <row r="98" spans="1:12" ht="15">
      <c r="A98" s="12"/>
      <c r="B98" s="12"/>
      <c r="C98" s="19"/>
      <c r="D98" s="5" t="s">
        <v>34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f t="shared" si="14"/>
        <v>0</v>
      </c>
    </row>
    <row r="99" spans="1:12" ht="12.75">
      <c r="A99" s="12"/>
      <c r="B99" s="12"/>
      <c r="C99" s="12" t="s">
        <v>38</v>
      </c>
      <c r="D99" s="11" t="s">
        <v>10</v>
      </c>
      <c r="E99" s="11">
        <f>E103+E104</f>
        <v>15.4</v>
      </c>
      <c r="F99" s="11">
        <v>13.4</v>
      </c>
      <c r="G99" s="11">
        <v>9.5</v>
      </c>
      <c r="H99" s="11">
        <f>H103+H104</f>
        <v>5.5</v>
      </c>
      <c r="I99" s="11">
        <f>I103+I104</f>
        <v>0</v>
      </c>
      <c r="J99" s="11">
        <f>J103+J104</f>
        <v>0</v>
      </c>
      <c r="K99" s="11">
        <f>K103+K104</f>
        <v>14</v>
      </c>
      <c r="L99" s="11">
        <f t="shared" si="14"/>
        <v>57.8</v>
      </c>
    </row>
    <row r="100" spans="1:12" ht="5.25" customHeight="1">
      <c r="A100" s="12"/>
      <c r="B100" s="12"/>
      <c r="C100" s="23"/>
      <c r="D100" s="11"/>
      <c r="E100" s="11"/>
      <c r="F100" s="11"/>
      <c r="G100" s="11"/>
      <c r="H100" s="11"/>
      <c r="I100" s="11"/>
      <c r="J100" s="11"/>
      <c r="K100" s="11"/>
      <c r="L100" s="18"/>
    </row>
    <row r="101" spans="1:12" ht="12.75" customHeight="1" hidden="1">
      <c r="A101" s="12"/>
      <c r="B101" s="12"/>
      <c r="C101" s="23"/>
      <c r="D101" s="11"/>
      <c r="E101" s="11"/>
      <c r="F101" s="11"/>
      <c r="G101" s="11"/>
      <c r="H101" s="11"/>
      <c r="I101" s="11"/>
      <c r="J101" s="11"/>
      <c r="K101" s="11"/>
      <c r="L101" s="18"/>
    </row>
    <row r="102" spans="1:12" ht="0.75" customHeight="1" hidden="1">
      <c r="A102" s="12"/>
      <c r="B102" s="12"/>
      <c r="C102" s="23"/>
      <c r="D102" s="11"/>
      <c r="E102" s="11"/>
      <c r="F102" s="11"/>
      <c r="G102" s="11"/>
      <c r="H102" s="11"/>
      <c r="I102" s="11"/>
      <c r="J102" s="11"/>
      <c r="K102" s="11"/>
      <c r="L102" s="18"/>
    </row>
    <row r="103" spans="1:12" ht="75">
      <c r="A103" s="12"/>
      <c r="B103" s="12"/>
      <c r="C103" s="23"/>
      <c r="D103" s="5" t="s">
        <v>11</v>
      </c>
      <c r="E103" s="5">
        <v>15.4</v>
      </c>
      <c r="F103" s="5">
        <v>13.4</v>
      </c>
      <c r="G103" s="5">
        <v>9.5</v>
      </c>
      <c r="H103" s="5">
        <v>5.5</v>
      </c>
      <c r="I103" s="5">
        <v>0</v>
      </c>
      <c r="J103" s="5">
        <v>0</v>
      </c>
      <c r="K103" s="5">
        <v>14</v>
      </c>
      <c r="L103" s="5">
        <f>E103+F103+G103+H103+I103+J103+K103</f>
        <v>57.8</v>
      </c>
    </row>
    <row r="104" spans="1:12" ht="15">
      <c r="A104" s="12"/>
      <c r="B104" s="12"/>
      <c r="C104" s="23"/>
      <c r="D104" s="5" t="s">
        <v>12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f>E104+F104+G104+H104+I104+J104+K104</f>
        <v>0</v>
      </c>
    </row>
    <row r="105" spans="1:12" ht="12.75">
      <c r="A105" s="12"/>
      <c r="B105" s="12"/>
      <c r="C105" s="24" t="s">
        <v>36</v>
      </c>
      <c r="D105" s="11" t="s">
        <v>10</v>
      </c>
      <c r="E105" s="11">
        <f>E107+E108</f>
        <v>4.15</v>
      </c>
      <c r="F105" s="11">
        <v>2</v>
      </c>
      <c r="G105" s="11">
        <v>2</v>
      </c>
      <c r="H105" s="11">
        <f>H107+H108</f>
        <v>2.5</v>
      </c>
      <c r="I105" s="11">
        <f>I107+I108</f>
        <v>0</v>
      </c>
      <c r="J105" s="11">
        <f>J107+J108</f>
        <v>0</v>
      </c>
      <c r="K105" s="11">
        <f>K107+K108</f>
        <v>2</v>
      </c>
      <c r="L105" s="11">
        <f>E105+F105+G105+H105+I105+J105+K105</f>
        <v>12.65</v>
      </c>
    </row>
    <row r="106" spans="1:12" ht="8.25" customHeight="1">
      <c r="A106" s="12"/>
      <c r="B106" s="12"/>
      <c r="C106" s="19"/>
      <c r="D106" s="11"/>
      <c r="E106" s="11"/>
      <c r="F106" s="11"/>
      <c r="G106" s="11"/>
      <c r="H106" s="11"/>
      <c r="I106" s="11"/>
      <c r="J106" s="11"/>
      <c r="K106" s="11"/>
      <c r="L106" s="18"/>
    </row>
    <row r="107" spans="1:12" ht="75">
      <c r="A107" s="12"/>
      <c r="B107" s="12"/>
      <c r="C107" s="19"/>
      <c r="D107" s="5" t="s">
        <v>11</v>
      </c>
      <c r="E107" s="5">
        <v>4.15</v>
      </c>
      <c r="F107" s="5">
        <v>2</v>
      </c>
      <c r="G107" s="5">
        <v>2</v>
      </c>
      <c r="H107" s="5">
        <v>2.5</v>
      </c>
      <c r="I107" s="5">
        <v>0</v>
      </c>
      <c r="J107" s="5">
        <v>0</v>
      </c>
      <c r="K107" s="5">
        <v>2</v>
      </c>
      <c r="L107" s="5">
        <f>E107+F107+G107+H107+I107+J107+K107</f>
        <v>12.65</v>
      </c>
    </row>
    <row r="108" spans="1:12" ht="15">
      <c r="A108" s="12"/>
      <c r="B108" s="12"/>
      <c r="C108" s="19"/>
      <c r="D108" s="5" t="s">
        <v>12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f>E108+F108+G108+H108+I108+J108+K108</f>
        <v>0</v>
      </c>
    </row>
    <row r="109" spans="1:12" ht="12.75">
      <c r="A109" s="12"/>
      <c r="B109" s="12"/>
      <c r="C109" s="24" t="s">
        <v>46</v>
      </c>
      <c r="D109" s="11" t="s">
        <v>10</v>
      </c>
      <c r="E109" s="11">
        <f>E113+E114</f>
        <v>58.245</v>
      </c>
      <c r="F109" s="11">
        <v>28.1</v>
      </c>
      <c r="G109" s="11">
        <v>39.5</v>
      </c>
      <c r="H109" s="11">
        <f>H113+H114</f>
        <v>32</v>
      </c>
      <c r="I109" s="11">
        <f>I113+I114</f>
        <v>0</v>
      </c>
      <c r="J109" s="11">
        <f>J113+J114</f>
        <v>0</v>
      </c>
      <c r="K109" s="11">
        <f>K113+K114</f>
        <v>58</v>
      </c>
      <c r="L109" s="11">
        <f>E109+F109+G109+H109+I109+J109+K109</f>
        <v>215.845</v>
      </c>
    </row>
    <row r="110" spans="1:12" ht="4.5" customHeight="1">
      <c r="A110" s="12"/>
      <c r="B110" s="12"/>
      <c r="C110" s="19"/>
      <c r="D110" s="11"/>
      <c r="E110" s="11"/>
      <c r="F110" s="11"/>
      <c r="G110" s="11"/>
      <c r="H110" s="11"/>
      <c r="I110" s="11"/>
      <c r="J110" s="11"/>
      <c r="K110" s="11"/>
      <c r="L110" s="18"/>
    </row>
    <row r="111" spans="1:12" ht="12.75" hidden="1">
      <c r="A111" s="12"/>
      <c r="B111" s="12"/>
      <c r="C111" s="19"/>
      <c r="D111" s="11"/>
      <c r="E111" s="11"/>
      <c r="F111" s="11"/>
      <c r="G111" s="11"/>
      <c r="H111" s="11"/>
      <c r="I111" s="11"/>
      <c r="J111" s="11"/>
      <c r="K111" s="11"/>
      <c r="L111" s="18"/>
    </row>
    <row r="112" spans="1:12" ht="12.75" hidden="1">
      <c r="A112" s="12"/>
      <c r="B112" s="12"/>
      <c r="C112" s="19"/>
      <c r="D112" s="11"/>
      <c r="E112" s="11"/>
      <c r="F112" s="11"/>
      <c r="G112" s="11"/>
      <c r="H112" s="11"/>
      <c r="I112" s="11"/>
      <c r="J112" s="11"/>
      <c r="K112" s="11"/>
      <c r="L112" s="18"/>
    </row>
    <row r="113" spans="1:12" ht="75">
      <c r="A113" s="12"/>
      <c r="B113" s="12"/>
      <c r="C113" s="19"/>
      <c r="D113" s="5" t="s">
        <v>11</v>
      </c>
      <c r="E113" s="5">
        <v>58.245</v>
      </c>
      <c r="F113" s="5">
        <v>28.1</v>
      </c>
      <c r="G113" s="5">
        <v>39.5</v>
      </c>
      <c r="H113" s="5">
        <v>32</v>
      </c>
      <c r="I113" s="5">
        <v>0</v>
      </c>
      <c r="J113" s="5">
        <v>0</v>
      </c>
      <c r="K113" s="5">
        <v>58</v>
      </c>
      <c r="L113" s="5">
        <f>E113+F113+G113+H113+I113+J113+K113</f>
        <v>215.845</v>
      </c>
    </row>
    <row r="114" spans="1:12" ht="15">
      <c r="A114" s="12"/>
      <c r="B114" s="12"/>
      <c r="C114" s="19"/>
      <c r="D114" s="5" t="s">
        <v>12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f>E114+F114+G114+H114+I114+J114+K114</f>
        <v>0</v>
      </c>
    </row>
    <row r="115" spans="1:12" ht="12.75">
      <c r="A115" s="12"/>
      <c r="B115" s="12"/>
      <c r="C115" s="24" t="s">
        <v>47</v>
      </c>
      <c r="D115" s="11" t="s">
        <v>10</v>
      </c>
      <c r="E115" s="11">
        <f>E119+E120</f>
        <v>26</v>
      </c>
      <c r="F115" s="11">
        <v>25</v>
      </c>
      <c r="G115" s="11">
        <v>14.5</v>
      </c>
      <c r="H115" s="11">
        <f>H119+H120</f>
        <v>13.5</v>
      </c>
      <c r="I115" s="11">
        <f>I119+I120</f>
        <v>0</v>
      </c>
      <c r="J115" s="11">
        <f>J119+J120</f>
        <v>0</v>
      </c>
      <c r="K115" s="11">
        <f>K119+K120</f>
        <v>23</v>
      </c>
      <c r="L115" s="11">
        <f>E115+F115+G115+H115+I115+J115+K115</f>
        <v>102</v>
      </c>
    </row>
    <row r="116" spans="1:12" ht="8.25" customHeight="1">
      <c r="A116" s="12"/>
      <c r="B116" s="12"/>
      <c r="C116" s="19"/>
      <c r="D116" s="11"/>
      <c r="E116" s="11"/>
      <c r="F116" s="11"/>
      <c r="G116" s="11"/>
      <c r="H116" s="11"/>
      <c r="I116" s="11"/>
      <c r="J116" s="11"/>
      <c r="K116" s="11"/>
      <c r="L116" s="18"/>
    </row>
    <row r="117" spans="1:12" ht="6" customHeight="1" hidden="1">
      <c r="A117" s="12"/>
      <c r="B117" s="12"/>
      <c r="C117" s="19"/>
      <c r="D117" s="11"/>
      <c r="E117" s="11"/>
      <c r="F117" s="11"/>
      <c r="G117" s="11"/>
      <c r="H117" s="11"/>
      <c r="I117" s="11"/>
      <c r="J117" s="11"/>
      <c r="K117" s="11"/>
      <c r="L117" s="18"/>
    </row>
    <row r="118" spans="1:12" ht="12.75" hidden="1">
      <c r="A118" s="12"/>
      <c r="B118" s="12"/>
      <c r="C118" s="19"/>
      <c r="D118" s="11"/>
      <c r="E118" s="11"/>
      <c r="F118" s="11"/>
      <c r="G118" s="11"/>
      <c r="H118" s="11"/>
      <c r="I118" s="11"/>
      <c r="J118" s="11"/>
      <c r="K118" s="11"/>
      <c r="L118" s="18"/>
    </row>
    <row r="119" spans="1:12" ht="75">
      <c r="A119" s="12"/>
      <c r="B119" s="12"/>
      <c r="C119" s="19"/>
      <c r="D119" s="5" t="s">
        <v>11</v>
      </c>
      <c r="E119" s="5">
        <v>26</v>
      </c>
      <c r="F119" s="5">
        <v>25</v>
      </c>
      <c r="G119" s="5">
        <v>14.5</v>
      </c>
      <c r="H119" s="5">
        <v>13.5</v>
      </c>
      <c r="I119" s="5">
        <v>0</v>
      </c>
      <c r="J119" s="5">
        <v>0</v>
      </c>
      <c r="K119" s="5">
        <v>23</v>
      </c>
      <c r="L119" s="5">
        <f>E119+F119+G119+H119+I119+J119+K119</f>
        <v>102</v>
      </c>
    </row>
    <row r="120" spans="1:12" ht="15">
      <c r="A120" s="12"/>
      <c r="B120" s="12"/>
      <c r="C120" s="19"/>
      <c r="D120" s="5" t="s">
        <v>34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f>E120+F120+G120+H120+I120+J120+K120</f>
        <v>0</v>
      </c>
    </row>
    <row r="121" spans="1:12" ht="12.75">
      <c r="A121" s="12"/>
      <c r="B121" s="12"/>
      <c r="C121" s="24" t="s">
        <v>48</v>
      </c>
      <c r="D121" s="11" t="s">
        <v>10</v>
      </c>
      <c r="E121" s="11">
        <f>E124+E125</f>
        <v>56.031</v>
      </c>
      <c r="F121" s="11">
        <v>28.3</v>
      </c>
      <c r="G121" s="11">
        <v>43</v>
      </c>
      <c r="H121" s="11">
        <f>H124+H125</f>
        <v>20.116</v>
      </c>
      <c r="I121" s="11">
        <f>I124+I125</f>
        <v>0</v>
      </c>
      <c r="J121" s="11">
        <f>J124+J125</f>
        <v>0</v>
      </c>
      <c r="K121" s="11">
        <f>K124+K125</f>
        <v>70</v>
      </c>
      <c r="L121" s="11">
        <f>E121+F121+G121+H121+I121+J121+K121</f>
        <v>217.447</v>
      </c>
    </row>
    <row r="122" spans="1:12" ht="12.75">
      <c r="A122" s="12"/>
      <c r="B122" s="12"/>
      <c r="C122" s="19"/>
      <c r="D122" s="11"/>
      <c r="E122" s="11"/>
      <c r="F122" s="11"/>
      <c r="G122" s="11"/>
      <c r="H122" s="11"/>
      <c r="I122" s="11"/>
      <c r="J122" s="11"/>
      <c r="K122" s="11"/>
      <c r="L122" s="18"/>
    </row>
    <row r="123" spans="1:12" ht="3.75" customHeight="1">
      <c r="A123" s="12"/>
      <c r="B123" s="12"/>
      <c r="C123" s="19"/>
      <c r="D123" s="11"/>
      <c r="E123" s="11"/>
      <c r="F123" s="11"/>
      <c r="G123" s="11"/>
      <c r="H123" s="11"/>
      <c r="I123" s="11"/>
      <c r="J123" s="11"/>
      <c r="K123" s="11"/>
      <c r="L123" s="18"/>
    </row>
    <row r="124" spans="1:12" ht="75">
      <c r="A124" s="12"/>
      <c r="B124" s="12"/>
      <c r="C124" s="19"/>
      <c r="D124" s="5" t="s">
        <v>11</v>
      </c>
      <c r="E124" s="5">
        <v>56.031</v>
      </c>
      <c r="F124" s="5">
        <v>28.3</v>
      </c>
      <c r="G124" s="5">
        <v>43</v>
      </c>
      <c r="H124" s="5">
        <v>20.116</v>
      </c>
      <c r="I124" s="5">
        <v>0</v>
      </c>
      <c r="J124" s="5">
        <v>0</v>
      </c>
      <c r="K124" s="5">
        <v>70</v>
      </c>
      <c r="L124" s="5">
        <f>E124+F124+G124+H124+I124+J124+K124</f>
        <v>217.447</v>
      </c>
    </row>
    <row r="125" spans="1:12" ht="15">
      <c r="A125" s="12"/>
      <c r="B125" s="12"/>
      <c r="C125" s="19"/>
      <c r="D125" s="5" t="s">
        <v>12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f>E125+F125+G125+H125+I125+J125+K125</f>
        <v>0</v>
      </c>
    </row>
    <row r="126" spans="1:12" ht="12.75">
      <c r="A126" s="12"/>
      <c r="B126" s="12"/>
      <c r="C126" s="12" t="s">
        <v>61</v>
      </c>
      <c r="D126" s="11" t="s">
        <v>10</v>
      </c>
      <c r="E126" s="11">
        <f>E129+E130</f>
        <v>0</v>
      </c>
      <c r="F126" s="11">
        <f aca="true" t="shared" si="16" ref="F126:K126">F129+F130</f>
        <v>50</v>
      </c>
      <c r="G126" s="11">
        <f t="shared" si="16"/>
        <v>0</v>
      </c>
      <c r="H126" s="11">
        <f t="shared" si="16"/>
        <v>0</v>
      </c>
      <c r="I126" s="11">
        <f t="shared" si="16"/>
        <v>0</v>
      </c>
      <c r="J126" s="11">
        <f t="shared" si="16"/>
        <v>0</v>
      </c>
      <c r="K126" s="11">
        <f t="shared" si="16"/>
        <v>0</v>
      </c>
      <c r="L126" s="11">
        <f>E126+F126+G126+H126+I126+J126+K126</f>
        <v>50</v>
      </c>
    </row>
    <row r="127" spans="1:12" ht="9.75" customHeight="1">
      <c r="A127" s="12"/>
      <c r="B127" s="12"/>
      <c r="C127" s="26"/>
      <c r="D127" s="11"/>
      <c r="E127" s="11"/>
      <c r="F127" s="11"/>
      <c r="G127" s="11"/>
      <c r="H127" s="11"/>
      <c r="I127" s="11"/>
      <c r="J127" s="11"/>
      <c r="K127" s="11"/>
      <c r="L127" s="18"/>
    </row>
    <row r="128" spans="1:12" ht="12.75" hidden="1">
      <c r="A128" s="12"/>
      <c r="B128" s="12"/>
      <c r="C128" s="26"/>
      <c r="D128" s="11"/>
      <c r="E128" s="11"/>
      <c r="F128" s="11"/>
      <c r="G128" s="11"/>
      <c r="H128" s="11"/>
      <c r="I128" s="11"/>
      <c r="J128" s="11"/>
      <c r="K128" s="11"/>
      <c r="L128" s="18"/>
    </row>
    <row r="129" spans="1:12" ht="75">
      <c r="A129" s="12"/>
      <c r="B129" s="12"/>
      <c r="C129" s="26"/>
      <c r="D129" s="5" t="s">
        <v>11</v>
      </c>
      <c r="E129" s="5">
        <v>0</v>
      </c>
      <c r="F129" s="5">
        <v>50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f>E129+F129+G129+H129+I129+J129+K129</f>
        <v>50</v>
      </c>
    </row>
    <row r="130" spans="1:12" ht="15">
      <c r="A130" s="12"/>
      <c r="B130" s="12"/>
      <c r="C130" s="26"/>
      <c r="D130" s="5" t="s">
        <v>12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f>E130+F130+G130+H130+I130+J130+K130</f>
        <v>0</v>
      </c>
    </row>
    <row r="131" spans="1:12" ht="12.75">
      <c r="A131" s="22" t="s">
        <v>58</v>
      </c>
      <c r="B131" s="11" t="s">
        <v>15</v>
      </c>
      <c r="C131" s="25" t="s">
        <v>65</v>
      </c>
      <c r="D131" s="12" t="s">
        <v>10</v>
      </c>
      <c r="E131" s="11">
        <f>E134+E135</f>
        <v>0</v>
      </c>
      <c r="F131" s="11">
        <f aca="true" t="shared" si="17" ref="F131:K131">F134+F135</f>
        <v>0</v>
      </c>
      <c r="G131" s="11">
        <v>0</v>
      </c>
      <c r="H131" s="11">
        <v>421.344</v>
      </c>
      <c r="I131" s="11">
        <f t="shared" si="17"/>
        <v>0</v>
      </c>
      <c r="J131" s="11">
        <f t="shared" si="17"/>
        <v>0</v>
      </c>
      <c r="K131" s="11">
        <f t="shared" si="17"/>
        <v>0</v>
      </c>
      <c r="L131" s="11">
        <f>E131+F131+G131+H131+I131+J131+K131</f>
        <v>421.344</v>
      </c>
    </row>
    <row r="132" spans="1:12" ht="6.75" customHeight="1">
      <c r="A132" s="22"/>
      <c r="B132" s="11"/>
      <c r="C132" s="18"/>
      <c r="D132" s="12"/>
      <c r="E132" s="18"/>
      <c r="F132" s="18"/>
      <c r="G132" s="18"/>
      <c r="H132" s="18"/>
      <c r="I132" s="18"/>
      <c r="J132" s="18"/>
      <c r="K132" s="18"/>
      <c r="L132" s="18"/>
    </row>
    <row r="133" spans="1:12" ht="12.75">
      <c r="A133" s="22"/>
      <c r="B133" s="11"/>
      <c r="C133" s="18"/>
      <c r="D133" s="12"/>
      <c r="E133" s="18"/>
      <c r="F133" s="18"/>
      <c r="G133" s="18"/>
      <c r="H133" s="18"/>
      <c r="I133" s="18"/>
      <c r="J133" s="18"/>
      <c r="K133" s="18"/>
      <c r="L133" s="18"/>
    </row>
    <row r="134" spans="1:12" ht="75">
      <c r="A134" s="22"/>
      <c r="B134" s="11"/>
      <c r="C134" s="18"/>
      <c r="D134" s="5" t="s">
        <v>11</v>
      </c>
      <c r="E134" s="5">
        <v>0</v>
      </c>
      <c r="F134" s="5">
        <v>0</v>
      </c>
      <c r="G134" s="5">
        <v>0</v>
      </c>
      <c r="H134" s="5">
        <v>421.344</v>
      </c>
      <c r="I134" s="5">
        <v>0</v>
      </c>
      <c r="J134" s="5">
        <v>0</v>
      </c>
      <c r="K134" s="5">
        <v>0</v>
      </c>
      <c r="L134" s="5">
        <f>E134+F134+G134+H134+I134+J134+K134</f>
        <v>421.344</v>
      </c>
    </row>
    <row r="135" spans="1:12" ht="15">
      <c r="A135" s="22"/>
      <c r="B135" s="11"/>
      <c r="C135" s="18"/>
      <c r="D135" s="5" t="s">
        <v>12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f>E135+F135+G135+H135+I135+J135+K135</f>
        <v>0</v>
      </c>
    </row>
    <row r="136" spans="1:12" ht="14.25">
      <c r="A136" s="12"/>
      <c r="B136" s="12"/>
      <c r="C136" s="24" t="s">
        <v>49</v>
      </c>
      <c r="D136" s="4" t="s">
        <v>10</v>
      </c>
      <c r="E136" s="4">
        <f>E137+E138</f>
        <v>0</v>
      </c>
      <c r="F136" s="4">
        <f aca="true" t="shared" si="18" ref="F136:K136">F137+F138</f>
        <v>0</v>
      </c>
      <c r="G136" s="4">
        <v>0</v>
      </c>
      <c r="H136" s="4">
        <v>421.344</v>
      </c>
      <c r="I136" s="4">
        <f t="shared" si="18"/>
        <v>0</v>
      </c>
      <c r="J136" s="4">
        <f t="shared" si="18"/>
        <v>0</v>
      </c>
      <c r="K136" s="4">
        <f t="shared" si="18"/>
        <v>0</v>
      </c>
      <c r="L136" s="4">
        <f>E136+F136+G136+H136+I136+J136+K136</f>
        <v>421.344</v>
      </c>
    </row>
    <row r="137" spans="1:12" ht="75">
      <c r="A137" s="12"/>
      <c r="B137" s="12"/>
      <c r="C137" s="27"/>
      <c r="D137" s="5" t="s">
        <v>11</v>
      </c>
      <c r="E137" s="5">
        <v>0</v>
      </c>
      <c r="F137" s="5">
        <v>0</v>
      </c>
      <c r="G137" s="5">
        <v>0</v>
      </c>
      <c r="H137" s="5">
        <v>421.344</v>
      </c>
      <c r="I137" s="5">
        <v>0</v>
      </c>
      <c r="J137" s="5">
        <v>0</v>
      </c>
      <c r="K137" s="5">
        <v>0</v>
      </c>
      <c r="L137" s="5">
        <f>E137+F137+G137+H137+I137+J137+K137</f>
        <v>421.344</v>
      </c>
    </row>
    <row r="138" spans="1:12" ht="15">
      <c r="A138" s="12"/>
      <c r="B138" s="12"/>
      <c r="C138" s="27"/>
      <c r="D138" s="5" t="s">
        <v>12</v>
      </c>
      <c r="E138" s="12">
        <v>0</v>
      </c>
      <c r="F138" s="12">
        <v>0</v>
      </c>
      <c r="G138" s="12">
        <v>0</v>
      </c>
      <c r="H138" s="13">
        <v>0</v>
      </c>
      <c r="I138" s="12">
        <v>0</v>
      </c>
      <c r="J138" s="12">
        <v>0</v>
      </c>
      <c r="K138" s="12">
        <v>0</v>
      </c>
      <c r="L138" s="12">
        <f>E138+F138+G138+H138+I138+J138+K138</f>
        <v>0</v>
      </c>
    </row>
    <row r="139" spans="1:12" ht="15">
      <c r="A139" s="12"/>
      <c r="B139" s="12"/>
      <c r="C139" s="27"/>
      <c r="D139" s="5" t="s">
        <v>22</v>
      </c>
      <c r="E139" s="12"/>
      <c r="F139" s="12"/>
      <c r="G139" s="12"/>
      <c r="H139" s="21"/>
      <c r="I139" s="12"/>
      <c r="J139" s="12"/>
      <c r="K139" s="12"/>
      <c r="L139" s="12"/>
    </row>
    <row r="140" spans="1:12" ht="12.75" customHeight="1">
      <c r="A140" s="22" t="s">
        <v>59</v>
      </c>
      <c r="B140" s="11" t="s">
        <v>15</v>
      </c>
      <c r="C140" s="11" t="s">
        <v>35</v>
      </c>
      <c r="D140" s="11" t="s">
        <v>10</v>
      </c>
      <c r="E140" s="11">
        <f>E146+E147</f>
        <v>2118.639</v>
      </c>
      <c r="F140" s="11">
        <f>F146+F147</f>
        <v>2527.9</v>
      </c>
      <c r="G140" s="11">
        <v>2649.294</v>
      </c>
      <c r="H140" s="11">
        <v>2459.6</v>
      </c>
      <c r="I140" s="11">
        <v>2072.1</v>
      </c>
      <c r="J140" s="11">
        <v>2074.5</v>
      </c>
      <c r="K140" s="11">
        <f>K146+K147</f>
        <v>1800</v>
      </c>
      <c r="L140" s="11">
        <f>E140+F140+G140+H140+I140+J140+K140</f>
        <v>15702.033000000001</v>
      </c>
    </row>
    <row r="141" spans="1:12" ht="12.75" customHeight="1">
      <c r="A141" s="22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 customHeight="1">
      <c r="A142" s="22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.5" customHeight="1">
      <c r="A143" s="22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 customHeight="1" hidden="1">
      <c r="A144" s="22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3.5" customHeight="1" hidden="1">
      <c r="A145" s="22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75">
      <c r="A146" s="22"/>
      <c r="B146" s="11"/>
      <c r="C146" s="11"/>
      <c r="D146" s="5" t="s">
        <v>11</v>
      </c>
      <c r="E146" s="5">
        <v>2118.639</v>
      </c>
      <c r="F146" s="5">
        <v>2527.9</v>
      </c>
      <c r="G146" s="5">
        <v>2649.294</v>
      </c>
      <c r="H146" s="5">
        <v>2459.6</v>
      </c>
      <c r="I146" s="5">
        <v>2072.1</v>
      </c>
      <c r="J146" s="5">
        <v>2074.5</v>
      </c>
      <c r="K146" s="5">
        <v>1800</v>
      </c>
      <c r="L146" s="5">
        <f>E146+F146+G146+H146+I146+J146+K146</f>
        <v>15702.033000000001</v>
      </c>
    </row>
    <row r="147" spans="1:12" ht="12.75">
      <c r="A147" s="22"/>
      <c r="B147" s="11"/>
      <c r="C147" s="11"/>
      <c r="D147" s="13" t="s">
        <v>12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f>E147+F147+G147+H147+I147+J147+K147</f>
        <v>0</v>
      </c>
    </row>
    <row r="148" spans="1:12" ht="12.75">
      <c r="A148" s="22"/>
      <c r="B148" s="11"/>
      <c r="C148" s="11"/>
      <c r="D148" s="15"/>
      <c r="E148" s="12"/>
      <c r="F148" s="12"/>
      <c r="G148" s="12"/>
      <c r="H148" s="12"/>
      <c r="I148" s="12"/>
      <c r="J148" s="12"/>
      <c r="K148" s="12"/>
      <c r="L148" s="12"/>
    </row>
    <row r="151" ht="12.75">
      <c r="D151" t="s">
        <v>60</v>
      </c>
    </row>
  </sheetData>
  <sheetProtection/>
  <mergeCells count="257">
    <mergeCell ref="K140:K145"/>
    <mergeCell ref="J138:J139"/>
    <mergeCell ref="K138:K139"/>
    <mergeCell ref="L140:L145"/>
    <mergeCell ref="A15:A19"/>
    <mergeCell ref="C15:C19"/>
    <mergeCell ref="D15:D19"/>
    <mergeCell ref="D22:D24"/>
    <mergeCell ref="A20:A24"/>
    <mergeCell ref="B20:B24"/>
    <mergeCell ref="C20:C24"/>
    <mergeCell ref="B15:B19"/>
    <mergeCell ref="A40:A42"/>
    <mergeCell ref="B40:B42"/>
    <mergeCell ref="A53:A56"/>
    <mergeCell ref="B53:B56"/>
    <mergeCell ref="A50:A52"/>
    <mergeCell ref="B50:B52"/>
    <mergeCell ref="A93:A95"/>
    <mergeCell ref="B93:B95"/>
    <mergeCell ref="A96:A98"/>
    <mergeCell ref="B96:B98"/>
    <mergeCell ref="C93:C95"/>
    <mergeCell ref="C96:C98"/>
    <mergeCell ref="F138:F139"/>
    <mergeCell ref="G138:G139"/>
    <mergeCell ref="C121:C125"/>
    <mergeCell ref="G121:G123"/>
    <mergeCell ref="F109:F112"/>
    <mergeCell ref="G109:G112"/>
    <mergeCell ref="F105:F106"/>
    <mergeCell ref="G105:G106"/>
    <mergeCell ref="J147:J148"/>
    <mergeCell ref="K147:K148"/>
    <mergeCell ref="L147:L148"/>
    <mergeCell ref="D69:D77"/>
    <mergeCell ref="E69:E77"/>
    <mergeCell ref="G140:G145"/>
    <mergeCell ref="L126:L128"/>
    <mergeCell ref="I126:I128"/>
    <mergeCell ref="J126:J128"/>
    <mergeCell ref="K126:K128"/>
    <mergeCell ref="A140:A148"/>
    <mergeCell ref="F147:F148"/>
    <mergeCell ref="G147:G148"/>
    <mergeCell ref="H147:H148"/>
    <mergeCell ref="E147:E148"/>
    <mergeCell ref="A136:A139"/>
    <mergeCell ref="B136:B139"/>
    <mergeCell ref="C136:C139"/>
    <mergeCell ref="E138:E139"/>
    <mergeCell ref="K121:K123"/>
    <mergeCell ref="F126:F128"/>
    <mergeCell ref="G126:G128"/>
    <mergeCell ref="E140:E145"/>
    <mergeCell ref="F140:F145"/>
    <mergeCell ref="I140:I145"/>
    <mergeCell ref="J140:J145"/>
    <mergeCell ref="H140:H145"/>
    <mergeCell ref="H131:H133"/>
    <mergeCell ref="F121:F123"/>
    <mergeCell ref="I147:I148"/>
    <mergeCell ref="B140:B148"/>
    <mergeCell ref="C140:C148"/>
    <mergeCell ref="D140:D145"/>
    <mergeCell ref="D147:D148"/>
    <mergeCell ref="L121:L123"/>
    <mergeCell ref="H138:H139"/>
    <mergeCell ref="I138:I139"/>
    <mergeCell ref="I131:I133"/>
    <mergeCell ref="J131:J133"/>
    <mergeCell ref="K131:K133"/>
    <mergeCell ref="L131:L133"/>
    <mergeCell ref="I121:I123"/>
    <mergeCell ref="L138:L139"/>
    <mergeCell ref="J121:J123"/>
    <mergeCell ref="A126:A130"/>
    <mergeCell ref="B126:B130"/>
    <mergeCell ref="C126:C130"/>
    <mergeCell ref="H126:H128"/>
    <mergeCell ref="D126:D128"/>
    <mergeCell ref="E126:E128"/>
    <mergeCell ref="A131:A135"/>
    <mergeCell ref="B131:B135"/>
    <mergeCell ref="D131:D133"/>
    <mergeCell ref="E131:E133"/>
    <mergeCell ref="C131:C135"/>
    <mergeCell ref="A121:A125"/>
    <mergeCell ref="B121:B125"/>
    <mergeCell ref="D121:D123"/>
    <mergeCell ref="E121:E123"/>
    <mergeCell ref="H121:H123"/>
    <mergeCell ref="F131:F133"/>
    <mergeCell ref="G131:G133"/>
    <mergeCell ref="F115:F118"/>
    <mergeCell ref="G115:G118"/>
    <mergeCell ref="I115:I118"/>
    <mergeCell ref="J115:J118"/>
    <mergeCell ref="A115:A120"/>
    <mergeCell ref="B115:B120"/>
    <mergeCell ref="D115:D118"/>
    <mergeCell ref="E115:E118"/>
    <mergeCell ref="C115:C120"/>
    <mergeCell ref="H115:H118"/>
    <mergeCell ref="A109:A114"/>
    <mergeCell ref="B109:B114"/>
    <mergeCell ref="D109:D112"/>
    <mergeCell ref="E109:E112"/>
    <mergeCell ref="C109:C114"/>
    <mergeCell ref="H109:H112"/>
    <mergeCell ref="I109:I112"/>
    <mergeCell ref="K99:K102"/>
    <mergeCell ref="L99:L102"/>
    <mergeCell ref="I99:I102"/>
    <mergeCell ref="I105:I106"/>
    <mergeCell ref="K105:K106"/>
    <mergeCell ref="L105:L106"/>
    <mergeCell ref="H105:H106"/>
    <mergeCell ref="K115:K118"/>
    <mergeCell ref="L115:L118"/>
    <mergeCell ref="J109:J112"/>
    <mergeCell ref="K109:K112"/>
    <mergeCell ref="L109:L112"/>
    <mergeCell ref="A105:A108"/>
    <mergeCell ref="B105:B108"/>
    <mergeCell ref="D105:D106"/>
    <mergeCell ref="E105:E106"/>
    <mergeCell ref="C105:C108"/>
    <mergeCell ref="F99:F102"/>
    <mergeCell ref="G99:G102"/>
    <mergeCell ref="H99:H102"/>
    <mergeCell ref="J105:J106"/>
    <mergeCell ref="J99:J102"/>
    <mergeCell ref="A99:A104"/>
    <mergeCell ref="B99:B104"/>
    <mergeCell ref="D99:D102"/>
    <mergeCell ref="E99:E102"/>
    <mergeCell ref="C99:C104"/>
    <mergeCell ref="L80:L87"/>
    <mergeCell ref="A90:A92"/>
    <mergeCell ref="B90:B92"/>
    <mergeCell ref="C90:C92"/>
    <mergeCell ref="H80:H87"/>
    <mergeCell ref="I80:I87"/>
    <mergeCell ref="J80:J87"/>
    <mergeCell ref="K80:K87"/>
    <mergeCell ref="L69:L77"/>
    <mergeCell ref="A80:A89"/>
    <mergeCell ref="B80:B89"/>
    <mergeCell ref="C80:C89"/>
    <mergeCell ref="D80:D87"/>
    <mergeCell ref="E80:E87"/>
    <mergeCell ref="F80:F87"/>
    <mergeCell ref="G80:G87"/>
    <mergeCell ref="H69:H77"/>
    <mergeCell ref="I69:I77"/>
    <mergeCell ref="A66:A68"/>
    <mergeCell ref="B66:B68"/>
    <mergeCell ref="C66:C68"/>
    <mergeCell ref="A69:A79"/>
    <mergeCell ref="B69:B79"/>
    <mergeCell ref="C69:C79"/>
    <mergeCell ref="J69:J77"/>
    <mergeCell ref="K69:K77"/>
    <mergeCell ref="F69:F77"/>
    <mergeCell ref="G69:G77"/>
    <mergeCell ref="E63:E65"/>
    <mergeCell ref="F63:F65"/>
    <mergeCell ref="I63:I65"/>
    <mergeCell ref="J63:J65"/>
    <mergeCell ref="G63:G65"/>
    <mergeCell ref="H63:H65"/>
    <mergeCell ref="A61:A65"/>
    <mergeCell ref="B61:B65"/>
    <mergeCell ref="C61:C65"/>
    <mergeCell ref="D63:D65"/>
    <mergeCell ref="F59:F60"/>
    <mergeCell ref="G59:G60"/>
    <mergeCell ref="H59:H60"/>
    <mergeCell ref="K55:K56"/>
    <mergeCell ref="F55:F56"/>
    <mergeCell ref="K59:K60"/>
    <mergeCell ref="I59:I60"/>
    <mergeCell ref="J59:J60"/>
    <mergeCell ref="A57:A60"/>
    <mergeCell ref="B57:B60"/>
    <mergeCell ref="C57:C60"/>
    <mergeCell ref="E59:E60"/>
    <mergeCell ref="K63:K65"/>
    <mergeCell ref="L55:L56"/>
    <mergeCell ref="L63:L65"/>
    <mergeCell ref="L59:L60"/>
    <mergeCell ref="C50:C52"/>
    <mergeCell ref="J48:J49"/>
    <mergeCell ref="E48:E49"/>
    <mergeCell ref="F48:F49"/>
    <mergeCell ref="I48:I49"/>
    <mergeCell ref="D48:D49"/>
    <mergeCell ref="K48:K49"/>
    <mergeCell ref="L48:L49"/>
    <mergeCell ref="G48:G49"/>
    <mergeCell ref="H48:H49"/>
    <mergeCell ref="A37:A39"/>
    <mergeCell ref="H55:H56"/>
    <mergeCell ref="I55:I56"/>
    <mergeCell ref="J55:J56"/>
    <mergeCell ref="G55:G56"/>
    <mergeCell ref="A46:A49"/>
    <mergeCell ref="B46:B49"/>
    <mergeCell ref="C46:C49"/>
    <mergeCell ref="D55:D56"/>
    <mergeCell ref="E55:E56"/>
    <mergeCell ref="A25:A36"/>
    <mergeCell ref="C53:C56"/>
    <mergeCell ref="I25:I32"/>
    <mergeCell ref="F25:F32"/>
    <mergeCell ref="G25:G32"/>
    <mergeCell ref="H25:H32"/>
    <mergeCell ref="A43:A45"/>
    <mergeCell ref="B43:B45"/>
    <mergeCell ref="C43:C45"/>
    <mergeCell ref="C40:C42"/>
    <mergeCell ref="L34:L36"/>
    <mergeCell ref="J34:J36"/>
    <mergeCell ref="B37:B39"/>
    <mergeCell ref="C37:C39"/>
    <mergeCell ref="B25:B36"/>
    <mergeCell ref="C25:C36"/>
    <mergeCell ref="D25:D32"/>
    <mergeCell ref="F34:F36"/>
    <mergeCell ref="G34:G36"/>
    <mergeCell ref="H34:H36"/>
    <mergeCell ref="I34:I36"/>
    <mergeCell ref="J22:J24"/>
    <mergeCell ref="K22:K24"/>
    <mergeCell ref="K34:K36"/>
    <mergeCell ref="L22:L24"/>
    <mergeCell ref="J25:J32"/>
    <mergeCell ref="K25:K32"/>
    <mergeCell ref="L25:L32"/>
    <mergeCell ref="E25:E32"/>
    <mergeCell ref="E34:E36"/>
    <mergeCell ref="D34:D36"/>
    <mergeCell ref="L18:L19"/>
    <mergeCell ref="F22:F24"/>
    <mergeCell ref="G22:G24"/>
    <mergeCell ref="H22:H24"/>
    <mergeCell ref="I22:I24"/>
    <mergeCell ref="E18:E19"/>
    <mergeCell ref="E22:E24"/>
    <mergeCell ref="E15:L17"/>
    <mergeCell ref="F18:F19"/>
    <mergeCell ref="G18:G19"/>
    <mergeCell ref="H18:H19"/>
    <mergeCell ref="I18:I19"/>
    <mergeCell ref="J18:J19"/>
    <mergeCell ref="K18:K19"/>
  </mergeCells>
  <printOptions/>
  <pageMargins left="0.1968503937007874" right="0.1968503937007874" top="0.7480314960629921" bottom="0.3937007874015748" header="0" footer="0"/>
  <pageSetup fitToHeight="39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Пользователь Windows</cp:lastModifiedBy>
  <cp:lastPrinted>2017-07-25T08:33:38Z</cp:lastPrinted>
  <dcterms:created xsi:type="dcterms:W3CDTF">2015-04-24T07:05:15Z</dcterms:created>
  <dcterms:modified xsi:type="dcterms:W3CDTF">2017-07-25T08:34:04Z</dcterms:modified>
  <cp:category/>
  <cp:version/>
  <cp:contentType/>
  <cp:contentStatus/>
</cp:coreProperties>
</file>