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375" activeTab="0"/>
  </bookViews>
  <sheets>
    <sheet name="на 01.07.2018" sheetId="1" r:id="rId1"/>
  </sheets>
  <definedNames>
    <definedName name="_xlnm.Print_Titles" localSheetId="0">'на 01.07.2018'!$A:$A</definedName>
    <definedName name="_xlnm.Print_Area" localSheetId="0">'на 01.07.2018'!$A$1:$AW$16</definedName>
  </definedNames>
  <calcPr fullCalcOnLoad="1" refMode="R1C1"/>
</workbook>
</file>

<file path=xl/sharedStrings.xml><?xml version="1.0" encoding="utf-8"?>
<sst xmlns="http://schemas.openxmlformats.org/spreadsheetml/2006/main" count="145" uniqueCount="71">
  <si>
    <t xml:space="preserve"> </t>
  </si>
  <si>
    <t>Муниципальное образование</t>
  </si>
  <si>
    <t>Итоговое место</t>
  </si>
  <si>
    <t xml:space="preserve">Аi- фактический размер  дефицита бюджета i-го муниципального образования  </t>
  </si>
  <si>
    <t xml:space="preserve">Дi– фактический объем доходов бюджета i-го муниципального образования на конец отчетного периода  </t>
  </si>
  <si>
    <t xml:space="preserve">Гi – фактический объем безвозмездных поступлений i-го муниципального образования на конец отчетного периода    </t>
  </si>
  <si>
    <t>средства от продажи акций, снижение остатков средств на счетах,бюджетные кредиты</t>
  </si>
  <si>
    <t>Расчет целевого значения индикатора</t>
  </si>
  <si>
    <t>Предельное значение индикатора</t>
  </si>
  <si>
    <t xml:space="preserve">Аi - уточненный план расходов на содержание органов местного самоуправления  i-го муниципального образования на конец отчетного периода   </t>
  </si>
  <si>
    <t xml:space="preserve">Б i – утвержденный Правительством области норматив формирования расходов на содержание органов местного самоуправления  i-го муниципального образования </t>
  </si>
  <si>
    <t>Аi – исполнение бюджета i-го муниципального образования за отчетный финансовый год по налоговым и неналоговым доходам</t>
  </si>
  <si>
    <t>Б i – первоначальный план в соответствии с решением о бюджете на отчетный финансовый год по налоговым и неналоговым доходам i-го муниципального образования</t>
  </si>
  <si>
    <t>Аi – наличие фактов  нарушения организации бюджетного процесса в ходе контрольных мероприятий  федеральных контрольных и финансовых органов, соответствующих органов государственного финансового контроля Кировской области, органов муниципального финансового контроля</t>
  </si>
  <si>
    <t>Аi – наличие МПА, о проведении  публичных слушаний по проекту бюджета на очередной финансовый год</t>
  </si>
  <si>
    <t>Аi – наличие МПА, о проведении  публичных слушаний по отчету об исполнении бюджета за отчетный год</t>
  </si>
  <si>
    <t>1. Омутнинское г/п</t>
  </si>
  <si>
    <t>от 0,9 до 1,1</t>
  </si>
  <si>
    <t>2. Восточное г/п</t>
  </si>
  <si>
    <t>3. Песковское г/п</t>
  </si>
  <si>
    <t>4. Белореченское с/п</t>
  </si>
  <si>
    <t>5. Вятское с/п</t>
  </si>
  <si>
    <t>6. Залазнинское с/п</t>
  </si>
  <si>
    <t>7. Леснополянское с/п</t>
  </si>
  <si>
    <t>8. Чернохолуницкое с/п</t>
  </si>
  <si>
    <t>9. Шахровское с/п</t>
  </si>
  <si>
    <r>
      <t xml:space="preserve">Р 1.1 "Соблюдение требований статьи 92.1 Бюджетного кодекса Российской Федерации по предельному объему дефицита бюджета муниципального образования    </t>
    </r>
    <r>
      <rPr>
        <b/>
        <sz val="10"/>
        <rFont val="Times New Roman"/>
        <family val="1"/>
      </rPr>
      <t>за отчетный период</t>
    </r>
  </si>
  <si>
    <r>
      <t xml:space="preserve">Р 1.2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10"/>
        <rFont val="Times New Roman"/>
        <family val="1"/>
      </rPr>
      <t xml:space="preserve">  за отчетный период</t>
    </r>
  </si>
  <si>
    <t>Р 1.4 Динамика поступления налоговых доходов в бюджет муниципального образования</t>
  </si>
  <si>
    <t>Аi – сумма  поступления налоговых доходов в бюджет i-го муниципального образования на конец отчетного периода текущего года</t>
  </si>
  <si>
    <t>Б i – сумма поступления налоговых доходов в бюджет i-го муниципального образования на конец соответствующего отчетного периода предыдущего года</t>
  </si>
  <si>
    <t>Балльная оценка        (1или 0)</t>
  </si>
  <si>
    <t>Балльная оценка                   (1или 0)</t>
  </si>
  <si>
    <t>Балльная оценка                   ( 1 или 0 )</t>
  </si>
  <si>
    <t>Балльная оценка                   ( 1 или 0)</t>
  </si>
  <si>
    <t>Р1.5 Динамика поступления налога на доходы физических лиц в бюджет муниципального  образования</t>
  </si>
  <si>
    <t>Аi – сумма  поступления налога на доходы физических лиц по  i-му муниципальному образованию на конец отчетного периода текущего года</t>
  </si>
  <si>
    <t>Б i – сумма поступления  налога на доходы физических лиц по i-му муниципальному образованию на конец соответствующего отчетного периода предыдущего года</t>
  </si>
  <si>
    <t>Бi –  объем задолженности по налоговым платежам (без учета пеней и штрафных санкций) по приглашенным на комиссию должникам i-го муниципального образования</t>
  </si>
  <si>
    <t xml:space="preserve">Р 1.8  Наличие просроченной кредиторской задолженности </t>
  </si>
  <si>
    <t>&gt;1</t>
  </si>
  <si>
    <t>Р 1.6  Динамика задолженности по налоговым платежам (без учета пеней и штрафных санкций) в бюджет  муниципального  образования</t>
  </si>
  <si>
    <t>Аi – сумма задолженности по налоговым платежам (без учета пеней и штрафных санкций) в бюджет i -го муниципального образования на конец отчетного периода</t>
  </si>
  <si>
    <t xml:space="preserve">Бi – сумма задолженности по налоговым платежам (без учета пеней и штрафных санкций) в i- го  муниципального образования на  начало отчетного года </t>
  </si>
  <si>
    <t>от  0,3 до 1</t>
  </si>
  <si>
    <t xml:space="preserve">Р 1.9 Своевременность представления бюджетной отчетности по перечню форм, входящих в состав  месячной, квартальной  и годовой отчетности </t>
  </si>
  <si>
    <t xml:space="preserve">Аi – наличие фактов нарушения сроков представления бюджетной отчетности в i-м муниципальном образовании </t>
  </si>
  <si>
    <t>Балльная оценка          (0;-1)</t>
  </si>
  <si>
    <t>Балльная оценка (0,1,2)</t>
  </si>
  <si>
    <t>Балльная оценка          (-1)</t>
  </si>
  <si>
    <t>Р 1.10  Наличие фактов использования средств не по целевому назначению, иных фактов нарушения организации бюджетного процесса, установленных в ходе контрольных мероприятий федеральными контрольными и финансовыми органами, соответствующими органами государственного финансового контроля Кировской области, органами муниципального финансового контроля</t>
  </si>
  <si>
    <t xml:space="preserve">Итого баллов </t>
  </si>
  <si>
    <t>Балльная оценка (0 или1)</t>
  </si>
  <si>
    <t>Балльная оценка (0 или 1)</t>
  </si>
  <si>
    <t xml:space="preserve">  Мониторинг оценки  качества организации и осуществления бюджетного процесса  в муниципальных образованиях                                          </t>
  </si>
  <si>
    <r>
      <t xml:space="preserve">Р 1.3 Исполнение бюджета муниципального образования по налоговым и неналоговым доходам  к первоначально утвержденному объему </t>
    </r>
    <r>
      <rPr>
        <b/>
        <sz val="10"/>
        <rFont val="Times New Roman"/>
        <family val="1"/>
      </rPr>
      <t>за отчетный финансовый год</t>
    </r>
  </si>
  <si>
    <t>Балльная оценка (1, 0, -1,- 2)</t>
  </si>
  <si>
    <t>да</t>
  </si>
  <si>
    <t>≤ 0,1</t>
  </si>
  <si>
    <t xml:space="preserve">≤ 0,1 </t>
  </si>
  <si>
    <t xml:space="preserve">≤ 0,05 </t>
  </si>
  <si>
    <t>≤ 0,05</t>
  </si>
  <si>
    <t>≤ 1,00</t>
  </si>
  <si>
    <t>Р 1.7 Оценка работы комиссии (рабочей группы) по обеспечению поступлений доходов и сокращению недоимки в консолидированный бюджет области</t>
  </si>
  <si>
    <t>Значение индикатора</t>
  </si>
  <si>
    <t>Аi – объем погашенной задолженности по налоговым платежам (без учета пеней и штрафных санкций) по приглашенным на комиссию должникам i-го муниципального образования</t>
  </si>
  <si>
    <r>
      <t>Аi –объем просроченной кредиторской задолженности в i-м  муниципальном образовании на конец отчетного периода (</t>
    </r>
    <r>
      <rPr>
        <i/>
        <sz val="10"/>
        <rFont val="Times New Roman"/>
        <family val="1"/>
      </rPr>
      <t xml:space="preserve"> за исключением просроченной кредиторской задолженности за счет средств областного бюджета)</t>
    </r>
  </si>
  <si>
    <t>&lt;1</t>
  </si>
  <si>
    <t>Р 2.1. МПА о проведении публичных слушаний по проекту бюджета на очередной финансовый год</t>
  </si>
  <si>
    <t>Р 2.2. МПА о проведении публичных слушаний по отчету об исполнении бюджета за отчетный год</t>
  </si>
  <si>
    <t>Омутнинского района за  1 полугодие  2018 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</si>
</sst>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32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66" fontId="3" fillId="0" borderId="11" xfId="0" applyNumberFormat="1" applyFont="1" applyFill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0" borderId="15" xfId="0" applyFont="1" applyFill="1" applyBorder="1" applyAlignment="1">
      <alignment horizontal="center" vertical="top" wrapText="1"/>
    </xf>
    <xf numFmtId="164" fontId="8" fillId="0" borderId="15" xfId="0" applyNumberFormat="1" applyFont="1" applyFill="1" applyBorder="1" applyAlignment="1">
      <alignment horizontal="center" vertical="top" wrapText="1"/>
    </xf>
    <xf numFmtId="2" fontId="8" fillId="0" borderId="15" xfId="0" applyNumberFormat="1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164" fontId="8" fillId="0" borderId="16" xfId="0" applyNumberFormat="1" applyFont="1" applyFill="1" applyBorder="1" applyAlignment="1">
      <alignment horizontal="center" vertical="top" wrapText="1"/>
    </xf>
    <xf numFmtId="1" fontId="8" fillId="0" borderId="16" xfId="0" applyNumberFormat="1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5" fontId="3" fillId="33" borderId="11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8" fillId="32" borderId="14" xfId="0" applyNumberFormat="1" applyFont="1" applyFill="1" applyBorder="1" applyAlignment="1" applyProtection="1">
      <alignment horizontal="center" vertical="top" wrapText="1"/>
      <protection locked="0"/>
    </xf>
    <xf numFmtId="16" fontId="8" fillId="32" borderId="1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7"/>
  <sheetViews>
    <sheetView tabSelected="1" zoomScale="78" zoomScaleNormal="78" zoomScalePageLayoutView="0" workbookViewId="0" topLeftCell="A6">
      <pane xSplit="1" topLeftCell="AJ1" activePane="topRight" state="frozen"/>
      <selection pane="topLeft" activeCell="A4" sqref="A4"/>
      <selection pane="topRight" activeCell="AL23" sqref="AL23"/>
    </sheetView>
  </sheetViews>
  <sheetFormatPr defaultColWidth="9.00390625" defaultRowHeight="12.75"/>
  <cols>
    <col min="1" max="1" width="21.00390625" style="1" customWidth="1"/>
    <col min="2" max="2" width="15.375" style="1" customWidth="1"/>
    <col min="3" max="3" width="15.00390625" style="1" customWidth="1"/>
    <col min="4" max="4" width="15.875" style="1" customWidth="1"/>
    <col min="5" max="5" width="12.625" style="1" customWidth="1"/>
    <col min="6" max="6" width="11.25390625" style="2" customWidth="1"/>
    <col min="7" max="7" width="10.875" style="3" customWidth="1"/>
    <col min="8" max="8" width="9.25390625" style="4" customWidth="1"/>
    <col min="9" max="9" width="16.125" style="1" customWidth="1"/>
    <col min="10" max="10" width="15.00390625" style="1" customWidth="1"/>
    <col min="11" max="11" width="10.875" style="2" customWidth="1"/>
    <col min="12" max="12" width="11.625" style="1" customWidth="1"/>
    <col min="13" max="13" width="8.25390625" style="1" customWidth="1"/>
    <col min="14" max="14" width="10.625" style="1" hidden="1" customWidth="1"/>
    <col min="15" max="15" width="11.625" style="1" hidden="1" customWidth="1"/>
    <col min="16" max="16" width="12.375" style="3" hidden="1" customWidth="1"/>
    <col min="17" max="17" width="16.75390625" style="3" hidden="1" customWidth="1"/>
    <col min="18" max="18" width="12.375" style="4" hidden="1" customWidth="1"/>
    <col min="19" max="19" width="15.75390625" style="4" customWidth="1"/>
    <col min="20" max="20" width="16.125" style="4" customWidth="1"/>
    <col min="21" max="21" width="12.25390625" style="4" customWidth="1"/>
    <col min="22" max="22" width="11.125" style="4" customWidth="1"/>
    <col min="23" max="23" width="13.00390625" style="4" customWidth="1"/>
    <col min="24" max="24" width="16.125" style="4" customWidth="1"/>
    <col min="25" max="25" width="17.25390625" style="4" customWidth="1"/>
    <col min="26" max="27" width="11.00390625" style="4" customWidth="1"/>
    <col min="28" max="28" width="13.00390625" style="4" customWidth="1"/>
    <col min="29" max="29" width="15.75390625" style="4" customWidth="1"/>
    <col min="30" max="30" width="16.00390625" style="4" customWidth="1"/>
    <col min="31" max="32" width="10.375" style="4" customWidth="1"/>
    <col min="33" max="33" width="14.875" style="4" customWidth="1"/>
    <col min="34" max="34" width="15.00390625" style="4" customWidth="1"/>
    <col min="35" max="35" width="10.375" style="4" customWidth="1"/>
    <col min="36" max="36" width="12.875" style="4" customWidth="1"/>
    <col min="37" max="37" width="10.375" style="4" customWidth="1"/>
    <col min="38" max="38" width="17.875" style="4" customWidth="1"/>
    <col min="39" max="39" width="9.375" style="4" customWidth="1"/>
    <col min="40" max="40" width="15.00390625" style="4" customWidth="1"/>
    <col min="41" max="41" width="14.75390625" style="4" customWidth="1"/>
    <col min="42" max="42" width="24.625" style="4" customWidth="1"/>
    <col min="43" max="43" width="11.75390625" style="4" customWidth="1"/>
    <col min="44" max="44" width="11.375" style="1" customWidth="1"/>
    <col min="45" max="45" width="8.25390625" style="1" customWidth="1"/>
    <col min="46" max="46" width="11.75390625" style="1" customWidth="1"/>
    <col min="47" max="47" width="9.75390625" style="1" customWidth="1"/>
    <col min="48" max="48" width="14.125" style="1" customWidth="1"/>
    <col min="49" max="49" width="12.00390625" style="1" customWidth="1"/>
    <col min="50" max="16384" width="9.125" style="1" customWidth="1"/>
  </cols>
  <sheetData>
    <row r="1" ht="12.75">
      <c r="C1" s="1" t="s">
        <v>0</v>
      </c>
    </row>
    <row r="2" spans="1:43" s="5" customFormat="1" ht="34.5" customHeight="1">
      <c r="A2" s="6"/>
      <c r="B2" s="6" t="s">
        <v>54</v>
      </c>
      <c r="F2" s="7"/>
      <c r="G2" s="8"/>
      <c r="H2" s="9"/>
      <c r="K2" s="7"/>
      <c r="P2" s="3"/>
      <c r="Q2" s="3"/>
      <c r="R2" s="9"/>
      <c r="S2" s="9"/>
      <c r="T2" s="9"/>
      <c r="U2" s="9"/>
      <c r="V2" s="9"/>
      <c r="W2" s="9"/>
      <c r="X2" s="9"/>
      <c r="Y2" s="9"/>
      <c r="Z2" s="9"/>
      <c r="AA2" s="42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s="5" customFormat="1" ht="25.5" customHeight="1">
      <c r="A3" s="6"/>
      <c r="F3" s="7"/>
      <c r="G3" s="8"/>
      <c r="H3" s="9"/>
      <c r="I3" s="6" t="s">
        <v>70</v>
      </c>
      <c r="K3" s="7"/>
      <c r="P3" s="3"/>
      <c r="Q3" s="3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s="5" customFormat="1" ht="14.25" customHeight="1">
      <c r="A4" s="6"/>
      <c r="F4" s="7"/>
      <c r="G4" s="8"/>
      <c r="H4" s="9"/>
      <c r="K4" s="7"/>
      <c r="P4" s="3"/>
      <c r="Q4" s="3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9" s="12" customFormat="1" ht="147" customHeight="1">
      <c r="A5" s="48" t="s">
        <v>1</v>
      </c>
      <c r="B5" s="50" t="s">
        <v>26</v>
      </c>
      <c r="C5" s="51"/>
      <c r="D5" s="51"/>
      <c r="E5" s="51"/>
      <c r="F5" s="51"/>
      <c r="G5" s="51"/>
      <c r="H5" s="52"/>
      <c r="I5" s="50" t="s">
        <v>27</v>
      </c>
      <c r="J5" s="51"/>
      <c r="K5" s="51"/>
      <c r="L5" s="51"/>
      <c r="M5" s="52"/>
      <c r="N5" s="50" t="s">
        <v>55</v>
      </c>
      <c r="O5" s="51"/>
      <c r="P5" s="51"/>
      <c r="Q5" s="51"/>
      <c r="R5" s="52"/>
      <c r="S5" s="50" t="s">
        <v>28</v>
      </c>
      <c r="T5" s="51"/>
      <c r="U5" s="51"/>
      <c r="V5" s="51"/>
      <c r="W5" s="52"/>
      <c r="X5" s="50" t="s">
        <v>35</v>
      </c>
      <c r="Y5" s="51"/>
      <c r="Z5" s="51"/>
      <c r="AA5" s="51"/>
      <c r="AB5" s="52"/>
      <c r="AC5" s="50" t="s">
        <v>41</v>
      </c>
      <c r="AD5" s="51"/>
      <c r="AE5" s="51"/>
      <c r="AF5" s="52"/>
      <c r="AG5" s="50" t="s">
        <v>63</v>
      </c>
      <c r="AH5" s="51"/>
      <c r="AI5" s="51"/>
      <c r="AJ5" s="51"/>
      <c r="AK5" s="52"/>
      <c r="AL5" s="50" t="s">
        <v>39</v>
      </c>
      <c r="AM5" s="52"/>
      <c r="AN5" s="55" t="s">
        <v>45</v>
      </c>
      <c r="AO5" s="52"/>
      <c r="AP5" s="54" t="s">
        <v>50</v>
      </c>
      <c r="AQ5" s="53"/>
      <c r="AR5" s="50" t="s">
        <v>68</v>
      </c>
      <c r="AS5" s="53"/>
      <c r="AT5" s="50" t="s">
        <v>69</v>
      </c>
      <c r="AU5" s="53"/>
      <c r="AV5" s="10" t="s">
        <v>51</v>
      </c>
      <c r="AW5" s="11" t="s">
        <v>2</v>
      </c>
    </row>
    <row r="6" spans="1:49" s="12" customFormat="1" ht="245.25" customHeight="1">
      <c r="A6" s="49"/>
      <c r="B6" s="35" t="s">
        <v>3</v>
      </c>
      <c r="C6" s="35" t="s">
        <v>4</v>
      </c>
      <c r="D6" s="35" t="s">
        <v>5</v>
      </c>
      <c r="E6" s="35" t="s">
        <v>6</v>
      </c>
      <c r="F6" s="36" t="s">
        <v>7</v>
      </c>
      <c r="G6" s="37" t="s">
        <v>8</v>
      </c>
      <c r="H6" s="35" t="s">
        <v>31</v>
      </c>
      <c r="I6" s="38" t="s">
        <v>9</v>
      </c>
      <c r="J6" s="38" t="s">
        <v>10</v>
      </c>
      <c r="K6" s="36" t="s">
        <v>7</v>
      </c>
      <c r="L6" s="35" t="s">
        <v>8</v>
      </c>
      <c r="M6" s="39" t="s">
        <v>32</v>
      </c>
      <c r="N6" s="38" t="s">
        <v>11</v>
      </c>
      <c r="O6" s="38" t="s">
        <v>12</v>
      </c>
      <c r="P6" s="38" t="s">
        <v>7</v>
      </c>
      <c r="Q6" s="35" t="s">
        <v>64</v>
      </c>
      <c r="R6" s="39" t="s">
        <v>33</v>
      </c>
      <c r="S6" s="38" t="s">
        <v>29</v>
      </c>
      <c r="T6" s="38" t="s">
        <v>30</v>
      </c>
      <c r="U6" s="36" t="s">
        <v>7</v>
      </c>
      <c r="V6" s="35" t="s">
        <v>64</v>
      </c>
      <c r="W6" s="39" t="s">
        <v>34</v>
      </c>
      <c r="X6" s="38" t="s">
        <v>36</v>
      </c>
      <c r="Y6" s="38" t="s">
        <v>37</v>
      </c>
      <c r="Z6" s="36" t="s">
        <v>7</v>
      </c>
      <c r="AA6" s="35" t="s">
        <v>64</v>
      </c>
      <c r="AB6" s="39" t="s">
        <v>34</v>
      </c>
      <c r="AC6" s="38" t="s">
        <v>42</v>
      </c>
      <c r="AD6" s="38" t="s">
        <v>43</v>
      </c>
      <c r="AE6" s="39" t="s">
        <v>7</v>
      </c>
      <c r="AF6" s="38" t="s">
        <v>56</v>
      </c>
      <c r="AG6" s="38" t="s">
        <v>65</v>
      </c>
      <c r="AH6" s="38" t="s">
        <v>38</v>
      </c>
      <c r="AI6" s="39" t="s">
        <v>7</v>
      </c>
      <c r="AJ6" s="35" t="s">
        <v>64</v>
      </c>
      <c r="AK6" s="38" t="s">
        <v>48</v>
      </c>
      <c r="AL6" s="40" t="s">
        <v>66</v>
      </c>
      <c r="AM6" s="38" t="s">
        <v>47</v>
      </c>
      <c r="AN6" s="40" t="s">
        <v>46</v>
      </c>
      <c r="AO6" s="38" t="s">
        <v>49</v>
      </c>
      <c r="AP6" s="40" t="s">
        <v>13</v>
      </c>
      <c r="AQ6" s="38" t="s">
        <v>47</v>
      </c>
      <c r="AR6" s="40" t="s">
        <v>14</v>
      </c>
      <c r="AS6" s="38" t="s">
        <v>52</v>
      </c>
      <c r="AT6" s="40" t="s">
        <v>15</v>
      </c>
      <c r="AU6" s="38" t="s">
        <v>53</v>
      </c>
      <c r="AV6" s="13"/>
      <c r="AW6" s="14"/>
    </row>
    <row r="7" spans="1:49" ht="15">
      <c r="A7" s="15" t="s">
        <v>16</v>
      </c>
      <c r="B7" s="44"/>
      <c r="C7" s="26"/>
      <c r="D7" s="26"/>
      <c r="E7" s="45"/>
      <c r="F7" s="18">
        <v>0</v>
      </c>
      <c r="G7" s="19" t="s">
        <v>58</v>
      </c>
      <c r="H7" s="20">
        <f>IF(F7&lt;=0.1,1,0)</f>
        <v>1</v>
      </c>
      <c r="I7" s="26">
        <v>10923.8</v>
      </c>
      <c r="J7" s="26"/>
      <c r="K7" s="43">
        <v>0</v>
      </c>
      <c r="L7" s="19" t="s">
        <v>62</v>
      </c>
      <c r="M7" s="20">
        <v>1</v>
      </c>
      <c r="N7" s="22"/>
      <c r="O7" s="23"/>
      <c r="P7" s="27" t="e">
        <f aca="true" t="shared" si="0" ref="P7:P15">N7/O7</f>
        <v>#DIV/0!</v>
      </c>
      <c r="Q7" s="47" t="s">
        <v>17</v>
      </c>
      <c r="R7" s="20">
        <v>0</v>
      </c>
      <c r="S7" s="26">
        <v>20753.6</v>
      </c>
      <c r="T7" s="26">
        <v>18842.4</v>
      </c>
      <c r="U7" s="43">
        <f>S7/T7</f>
        <v>1.1014308156073536</v>
      </c>
      <c r="V7" s="19" t="s">
        <v>40</v>
      </c>
      <c r="W7" s="20">
        <v>1</v>
      </c>
      <c r="X7" s="26">
        <v>18152.6</v>
      </c>
      <c r="Y7" s="26">
        <v>16091</v>
      </c>
      <c r="Z7" s="43">
        <f>X7/Y7</f>
        <v>1.1281213100490957</v>
      </c>
      <c r="AA7" s="19" t="s">
        <v>40</v>
      </c>
      <c r="AB7" s="20">
        <v>1</v>
      </c>
      <c r="AC7" s="26">
        <v>1818.8</v>
      </c>
      <c r="AD7" s="26">
        <v>2490.5</v>
      </c>
      <c r="AE7" s="43">
        <f>AC7/AD7</f>
        <v>0.7302951214615538</v>
      </c>
      <c r="AF7" s="20">
        <v>1</v>
      </c>
      <c r="AG7" s="26">
        <v>6.1</v>
      </c>
      <c r="AH7" s="26">
        <v>33.8</v>
      </c>
      <c r="AI7" s="27">
        <f>AG7/AH7</f>
        <v>0.1804733727810651</v>
      </c>
      <c r="AJ7" s="19" t="s">
        <v>44</v>
      </c>
      <c r="AK7" s="20">
        <v>0</v>
      </c>
      <c r="AL7" s="46">
        <v>0</v>
      </c>
      <c r="AM7" s="20">
        <v>0</v>
      </c>
      <c r="AN7" s="19">
        <v>0</v>
      </c>
      <c r="AO7" s="20">
        <v>0</v>
      </c>
      <c r="AP7" s="25">
        <v>0</v>
      </c>
      <c r="AQ7" s="20">
        <v>0</v>
      </c>
      <c r="AR7" s="21" t="s">
        <v>57</v>
      </c>
      <c r="AS7" s="20">
        <v>1</v>
      </c>
      <c r="AT7" s="21" t="s">
        <v>57</v>
      </c>
      <c r="AU7" s="20">
        <v>1</v>
      </c>
      <c r="AV7" s="28">
        <f>H7+M7+R7+W7+AB7+AF7+AK7+AM7+AO7+AQ7+AS7+AU7</f>
        <v>7</v>
      </c>
      <c r="AW7" s="29">
        <v>3</v>
      </c>
    </row>
    <row r="8" spans="1:49" ht="15">
      <c r="A8" s="15" t="s">
        <v>18</v>
      </c>
      <c r="B8" s="44">
        <v>265.4</v>
      </c>
      <c r="C8" s="26">
        <v>4252.8</v>
      </c>
      <c r="D8" s="26">
        <v>566.1</v>
      </c>
      <c r="E8" s="45">
        <v>265.4</v>
      </c>
      <c r="F8" s="18">
        <f>(B8-E8)/(C8-D8)</f>
        <v>0</v>
      </c>
      <c r="G8" s="19" t="s">
        <v>59</v>
      </c>
      <c r="H8" s="20">
        <f>IF(F8&lt;=0.1,1,0)</f>
        <v>1</v>
      </c>
      <c r="I8" s="26">
        <v>3399.6</v>
      </c>
      <c r="J8" s="26"/>
      <c r="K8" s="43">
        <v>0</v>
      </c>
      <c r="L8" s="19" t="s">
        <v>62</v>
      </c>
      <c r="M8" s="20">
        <f>IF(K8&lt;=1,1,0)</f>
        <v>1</v>
      </c>
      <c r="N8" s="22"/>
      <c r="O8" s="23"/>
      <c r="P8" s="27" t="e">
        <f t="shared" si="0"/>
        <v>#DIV/0!</v>
      </c>
      <c r="Q8" s="47" t="s">
        <v>17</v>
      </c>
      <c r="R8" s="20">
        <v>0</v>
      </c>
      <c r="S8" s="26">
        <v>2914</v>
      </c>
      <c r="T8" s="26">
        <v>2370.1</v>
      </c>
      <c r="U8" s="43">
        <f aca="true" t="shared" si="1" ref="U8:U15">S8/T8</f>
        <v>1.2294839880173833</v>
      </c>
      <c r="V8" s="19" t="s">
        <v>40</v>
      </c>
      <c r="W8" s="20">
        <v>1</v>
      </c>
      <c r="X8" s="26">
        <v>2545.7</v>
      </c>
      <c r="Y8" s="26">
        <v>2120.9</v>
      </c>
      <c r="Z8" s="43">
        <f aca="true" t="shared" si="2" ref="Z8:Z15">X8/Y8</f>
        <v>1.20029232872837</v>
      </c>
      <c r="AA8" s="19" t="s">
        <v>40</v>
      </c>
      <c r="AB8" s="20">
        <v>1</v>
      </c>
      <c r="AC8" s="26">
        <v>430.3</v>
      </c>
      <c r="AD8" s="26">
        <v>733.7</v>
      </c>
      <c r="AE8" s="43">
        <f aca="true" t="shared" si="3" ref="AE8:AE15">AC8/AD8</f>
        <v>0.5864794875289627</v>
      </c>
      <c r="AF8" s="20">
        <v>1</v>
      </c>
      <c r="AG8" s="26">
        <v>0</v>
      </c>
      <c r="AH8" s="26">
        <v>79.7</v>
      </c>
      <c r="AI8" s="27">
        <v>0</v>
      </c>
      <c r="AJ8" s="19" t="s">
        <v>44</v>
      </c>
      <c r="AK8" s="20">
        <v>0</v>
      </c>
      <c r="AL8" s="46">
        <v>0</v>
      </c>
      <c r="AM8" s="20">
        <v>0</v>
      </c>
      <c r="AN8" s="19">
        <v>0</v>
      </c>
      <c r="AO8" s="20">
        <v>0</v>
      </c>
      <c r="AP8" s="25">
        <v>0</v>
      </c>
      <c r="AQ8" s="20">
        <v>0</v>
      </c>
      <c r="AR8" s="21" t="s">
        <v>57</v>
      </c>
      <c r="AS8" s="20">
        <v>1</v>
      </c>
      <c r="AT8" s="21" t="s">
        <v>57</v>
      </c>
      <c r="AU8" s="20">
        <v>1</v>
      </c>
      <c r="AV8" s="28">
        <f aca="true" t="shared" si="4" ref="AV8:AV15">H8+M8+R8+W8+AB8+AF8+AK8+AM8+AO8+AQ8+AS8+AU8</f>
        <v>7</v>
      </c>
      <c r="AW8" s="29">
        <v>3</v>
      </c>
    </row>
    <row r="9" spans="1:49" ht="15" customHeight="1">
      <c r="A9" s="15" t="s">
        <v>19</v>
      </c>
      <c r="B9" s="44">
        <v>607.3</v>
      </c>
      <c r="C9" s="26">
        <v>3414.2</v>
      </c>
      <c r="D9" s="26">
        <v>520.4</v>
      </c>
      <c r="E9" s="45">
        <v>607.3</v>
      </c>
      <c r="F9" s="18">
        <f>(B9-E9)/(C9-D9)</f>
        <v>0</v>
      </c>
      <c r="G9" s="19" t="s">
        <v>58</v>
      </c>
      <c r="H9" s="20">
        <f>IF(F9&lt;=0.1,1,0)</f>
        <v>1</v>
      </c>
      <c r="I9" s="26">
        <v>3025.9</v>
      </c>
      <c r="J9" s="26">
        <v>3118</v>
      </c>
      <c r="K9" s="43">
        <f aca="true" t="shared" si="5" ref="K9:K14">I9/J9</f>
        <v>0.9704618345093009</v>
      </c>
      <c r="L9" s="19" t="s">
        <v>62</v>
      </c>
      <c r="M9" s="20">
        <f>IF(K9&lt;=1,1,0)</f>
        <v>1</v>
      </c>
      <c r="N9" s="30"/>
      <c r="O9" s="31"/>
      <c r="P9" s="27" t="e">
        <f t="shared" si="0"/>
        <v>#DIV/0!</v>
      </c>
      <c r="Q9" s="47" t="s">
        <v>17</v>
      </c>
      <c r="R9" s="20">
        <v>0</v>
      </c>
      <c r="S9" s="26">
        <v>2415</v>
      </c>
      <c r="T9" s="26">
        <v>2276.5</v>
      </c>
      <c r="U9" s="43">
        <f t="shared" si="1"/>
        <v>1.0608390072479683</v>
      </c>
      <c r="V9" s="19" t="s">
        <v>40</v>
      </c>
      <c r="W9" s="20">
        <v>1</v>
      </c>
      <c r="X9" s="26">
        <v>1913.5</v>
      </c>
      <c r="Y9" s="26">
        <v>1749.3</v>
      </c>
      <c r="Z9" s="43">
        <f t="shared" si="2"/>
        <v>1.0938661178757219</v>
      </c>
      <c r="AA9" s="19" t="s">
        <v>40</v>
      </c>
      <c r="AB9" s="20">
        <v>1</v>
      </c>
      <c r="AC9" s="26">
        <v>350.7</v>
      </c>
      <c r="AD9" s="26">
        <v>288.6</v>
      </c>
      <c r="AE9" s="43">
        <f t="shared" si="3"/>
        <v>1.215176715176715</v>
      </c>
      <c r="AF9" s="20">
        <v>-1</v>
      </c>
      <c r="AG9" s="26">
        <v>12.8</v>
      </c>
      <c r="AH9" s="26">
        <v>12.8</v>
      </c>
      <c r="AI9" s="27">
        <f aca="true" t="shared" si="6" ref="AI9:AI15">AG9/AH9</f>
        <v>1</v>
      </c>
      <c r="AJ9" s="19" t="s">
        <v>44</v>
      </c>
      <c r="AK9" s="20">
        <v>2</v>
      </c>
      <c r="AL9" s="46">
        <v>0</v>
      </c>
      <c r="AM9" s="20">
        <v>0</v>
      </c>
      <c r="AN9" s="19">
        <v>0</v>
      </c>
      <c r="AO9" s="20">
        <v>0</v>
      </c>
      <c r="AP9" s="25">
        <v>0</v>
      </c>
      <c r="AQ9" s="20">
        <v>0</v>
      </c>
      <c r="AR9" s="21" t="s">
        <v>57</v>
      </c>
      <c r="AS9" s="20">
        <v>1</v>
      </c>
      <c r="AT9" s="21" t="s">
        <v>57</v>
      </c>
      <c r="AU9" s="20">
        <v>1</v>
      </c>
      <c r="AV9" s="28">
        <f t="shared" si="4"/>
        <v>7</v>
      </c>
      <c r="AW9" s="29">
        <v>3</v>
      </c>
    </row>
    <row r="10" spans="1:49" s="5" customFormat="1" ht="15">
      <c r="A10" s="15" t="s">
        <v>20</v>
      </c>
      <c r="B10" s="44">
        <v>12.5</v>
      </c>
      <c r="C10" s="45">
        <v>1300</v>
      </c>
      <c r="D10" s="26">
        <v>1012.6</v>
      </c>
      <c r="E10" s="45">
        <v>12.5</v>
      </c>
      <c r="F10" s="18">
        <f>(B10-E10)/(C10-D10)</f>
        <v>0</v>
      </c>
      <c r="G10" s="19" t="s">
        <v>60</v>
      </c>
      <c r="H10" s="20">
        <f>IF(F10&lt;=0.1,1,0)</f>
        <v>1</v>
      </c>
      <c r="I10" s="26">
        <v>1683.5</v>
      </c>
      <c r="J10" s="26">
        <v>1887</v>
      </c>
      <c r="K10" s="43">
        <f t="shared" si="5"/>
        <v>0.8921568627450981</v>
      </c>
      <c r="L10" s="19" t="s">
        <v>62</v>
      </c>
      <c r="M10" s="20">
        <f aca="true" t="shared" si="7" ref="M10:M15">IF(K10&lt;=1,1,0)</f>
        <v>1</v>
      </c>
      <c r="N10" s="30"/>
      <c r="O10" s="31"/>
      <c r="P10" s="27" t="e">
        <f t="shared" si="0"/>
        <v>#DIV/0!</v>
      </c>
      <c r="Q10" s="47" t="s">
        <v>17</v>
      </c>
      <c r="R10" s="20">
        <v>0</v>
      </c>
      <c r="S10" s="26">
        <v>266.3</v>
      </c>
      <c r="T10" s="26">
        <v>275.3</v>
      </c>
      <c r="U10" s="43">
        <f t="shared" si="1"/>
        <v>0.9673083908463495</v>
      </c>
      <c r="V10" s="19" t="s">
        <v>67</v>
      </c>
      <c r="W10" s="20">
        <v>0</v>
      </c>
      <c r="X10" s="26">
        <v>98.5</v>
      </c>
      <c r="Y10" s="26">
        <v>96.5</v>
      </c>
      <c r="Z10" s="43">
        <f t="shared" si="2"/>
        <v>1.0207253886010363</v>
      </c>
      <c r="AA10" s="19" t="s">
        <v>40</v>
      </c>
      <c r="AB10" s="20">
        <v>1</v>
      </c>
      <c r="AC10" s="26">
        <v>25.8</v>
      </c>
      <c r="AD10" s="26">
        <v>35.1</v>
      </c>
      <c r="AE10" s="43">
        <f t="shared" si="3"/>
        <v>0.735042735042735</v>
      </c>
      <c r="AF10" s="20">
        <v>1</v>
      </c>
      <c r="AG10" s="26">
        <v>2.3</v>
      </c>
      <c r="AH10" s="26">
        <v>28.7</v>
      </c>
      <c r="AI10" s="27">
        <f t="shared" si="6"/>
        <v>0.08013937282229965</v>
      </c>
      <c r="AJ10" s="19" t="s">
        <v>44</v>
      </c>
      <c r="AK10" s="20">
        <v>0</v>
      </c>
      <c r="AL10" s="46">
        <v>0</v>
      </c>
      <c r="AM10" s="20">
        <v>0</v>
      </c>
      <c r="AN10" s="19">
        <v>2</v>
      </c>
      <c r="AO10" s="20">
        <v>-1</v>
      </c>
      <c r="AP10" s="25">
        <v>0</v>
      </c>
      <c r="AQ10" s="20">
        <v>0</v>
      </c>
      <c r="AR10" s="21" t="s">
        <v>57</v>
      </c>
      <c r="AS10" s="20">
        <v>1</v>
      </c>
      <c r="AT10" s="21" t="s">
        <v>57</v>
      </c>
      <c r="AU10" s="20">
        <v>1</v>
      </c>
      <c r="AV10" s="28">
        <f t="shared" si="4"/>
        <v>5</v>
      </c>
      <c r="AW10" s="29">
        <v>4</v>
      </c>
    </row>
    <row r="11" spans="1:49" ht="15.75" customHeight="1">
      <c r="A11" s="15" t="s">
        <v>21</v>
      </c>
      <c r="B11" s="44">
        <v>241.5</v>
      </c>
      <c r="C11" s="45">
        <v>1597.2</v>
      </c>
      <c r="D11" s="26">
        <v>1285.5</v>
      </c>
      <c r="E11" s="45">
        <v>241.5</v>
      </c>
      <c r="F11" s="18">
        <f>(B11-E11)/(C11-D11)</f>
        <v>0</v>
      </c>
      <c r="G11" s="19" t="s">
        <v>60</v>
      </c>
      <c r="H11" s="20">
        <v>1</v>
      </c>
      <c r="I11" s="26">
        <v>1589.4</v>
      </c>
      <c r="J11" s="26">
        <v>2004</v>
      </c>
      <c r="K11" s="43">
        <f t="shared" si="5"/>
        <v>0.7931137724550898</v>
      </c>
      <c r="L11" s="19" t="s">
        <v>62</v>
      </c>
      <c r="M11" s="20">
        <f t="shared" si="7"/>
        <v>1</v>
      </c>
      <c r="N11" s="30"/>
      <c r="O11" s="31"/>
      <c r="P11" s="27" t="e">
        <f t="shared" si="0"/>
        <v>#DIV/0!</v>
      </c>
      <c r="Q11" s="47" t="s">
        <v>17</v>
      </c>
      <c r="R11" s="20">
        <v>0</v>
      </c>
      <c r="S11" s="26">
        <v>305.6</v>
      </c>
      <c r="T11" s="26">
        <v>284.6</v>
      </c>
      <c r="U11" s="43">
        <f t="shared" si="1"/>
        <v>1.0737877723120168</v>
      </c>
      <c r="V11" s="19" t="s">
        <v>40</v>
      </c>
      <c r="W11" s="20">
        <v>1</v>
      </c>
      <c r="X11" s="26">
        <v>72.7</v>
      </c>
      <c r="Y11" s="26">
        <v>67.9</v>
      </c>
      <c r="Z11" s="43">
        <f t="shared" si="2"/>
        <v>1.0706921944035346</v>
      </c>
      <c r="AA11" s="19" t="s">
        <v>40</v>
      </c>
      <c r="AB11" s="20">
        <v>1</v>
      </c>
      <c r="AC11" s="26">
        <v>4.2</v>
      </c>
      <c r="AD11" s="26">
        <v>11.4</v>
      </c>
      <c r="AE11" s="43">
        <f t="shared" si="3"/>
        <v>0.3684210526315789</v>
      </c>
      <c r="AF11" s="20">
        <v>1</v>
      </c>
      <c r="AG11" s="26">
        <v>0.4</v>
      </c>
      <c r="AH11" s="26">
        <v>11</v>
      </c>
      <c r="AI11" s="27">
        <f t="shared" si="6"/>
        <v>0.03636363636363637</v>
      </c>
      <c r="AJ11" s="19" t="s">
        <v>44</v>
      </c>
      <c r="AK11" s="20">
        <v>0</v>
      </c>
      <c r="AL11" s="46">
        <v>0</v>
      </c>
      <c r="AM11" s="20">
        <v>0</v>
      </c>
      <c r="AN11" s="19">
        <v>0</v>
      </c>
      <c r="AO11" s="20">
        <v>0</v>
      </c>
      <c r="AP11" s="25">
        <v>0</v>
      </c>
      <c r="AQ11" s="20">
        <v>0</v>
      </c>
      <c r="AR11" s="21" t="s">
        <v>57</v>
      </c>
      <c r="AS11" s="20">
        <v>1</v>
      </c>
      <c r="AT11" s="21" t="s">
        <v>57</v>
      </c>
      <c r="AU11" s="20">
        <v>1</v>
      </c>
      <c r="AV11" s="28">
        <f t="shared" si="4"/>
        <v>7</v>
      </c>
      <c r="AW11" s="29">
        <v>3</v>
      </c>
    </row>
    <row r="12" spans="1:49" ht="15">
      <c r="A12" s="15" t="s">
        <v>22</v>
      </c>
      <c r="B12" s="44">
        <v>87.3</v>
      </c>
      <c r="C12" s="45">
        <v>2039.3</v>
      </c>
      <c r="D12" s="26">
        <v>1482</v>
      </c>
      <c r="E12" s="45">
        <v>87.3</v>
      </c>
      <c r="F12" s="18">
        <f>(B12-E12)/(C12-D12)</f>
        <v>0</v>
      </c>
      <c r="G12" s="19" t="s">
        <v>60</v>
      </c>
      <c r="H12" s="20">
        <v>1</v>
      </c>
      <c r="I12" s="26">
        <v>1939.7</v>
      </c>
      <c r="J12" s="26">
        <v>2075</v>
      </c>
      <c r="K12" s="43">
        <f t="shared" si="5"/>
        <v>0.9347951807228916</v>
      </c>
      <c r="L12" s="19" t="s">
        <v>62</v>
      </c>
      <c r="M12" s="20">
        <f t="shared" si="7"/>
        <v>1</v>
      </c>
      <c r="N12" s="30"/>
      <c r="O12" s="31"/>
      <c r="P12" s="27" t="e">
        <f t="shared" si="0"/>
        <v>#DIV/0!</v>
      </c>
      <c r="Q12" s="47" t="s">
        <v>17</v>
      </c>
      <c r="R12" s="20">
        <v>0</v>
      </c>
      <c r="S12" s="26">
        <v>543.7</v>
      </c>
      <c r="T12" s="26">
        <v>520.6</v>
      </c>
      <c r="U12" s="43">
        <f t="shared" si="1"/>
        <v>1.0443718786016136</v>
      </c>
      <c r="V12" s="19" t="s">
        <v>40</v>
      </c>
      <c r="W12" s="20">
        <v>1</v>
      </c>
      <c r="X12" s="26">
        <v>251.7</v>
      </c>
      <c r="Y12" s="26">
        <v>239</v>
      </c>
      <c r="Z12" s="43">
        <f t="shared" si="2"/>
        <v>1.0531380753138075</v>
      </c>
      <c r="AA12" s="19" t="s">
        <v>40</v>
      </c>
      <c r="AB12" s="20">
        <v>1</v>
      </c>
      <c r="AC12" s="26">
        <v>31.4</v>
      </c>
      <c r="AD12" s="26">
        <v>42.5</v>
      </c>
      <c r="AE12" s="43">
        <f t="shared" si="3"/>
        <v>0.7388235294117647</v>
      </c>
      <c r="AF12" s="20">
        <v>1</v>
      </c>
      <c r="AG12" s="26">
        <v>1.3</v>
      </c>
      <c r="AH12" s="26">
        <v>39.8</v>
      </c>
      <c r="AI12" s="27">
        <f t="shared" si="6"/>
        <v>0.032663316582914576</v>
      </c>
      <c r="AJ12" s="19" t="s">
        <v>44</v>
      </c>
      <c r="AK12" s="20">
        <v>0</v>
      </c>
      <c r="AL12" s="46">
        <v>0</v>
      </c>
      <c r="AM12" s="20">
        <v>0</v>
      </c>
      <c r="AN12" s="19">
        <v>0</v>
      </c>
      <c r="AO12" s="20">
        <v>0</v>
      </c>
      <c r="AP12" s="25">
        <v>0</v>
      </c>
      <c r="AQ12" s="20">
        <v>0</v>
      </c>
      <c r="AR12" s="21" t="s">
        <v>57</v>
      </c>
      <c r="AS12" s="20">
        <v>1</v>
      </c>
      <c r="AT12" s="21" t="s">
        <v>57</v>
      </c>
      <c r="AU12" s="20">
        <v>1</v>
      </c>
      <c r="AV12" s="28">
        <f t="shared" si="4"/>
        <v>7</v>
      </c>
      <c r="AW12" s="29">
        <v>3</v>
      </c>
    </row>
    <row r="13" spans="1:49" ht="15">
      <c r="A13" s="15" t="s">
        <v>23</v>
      </c>
      <c r="B13" s="44"/>
      <c r="C13" s="45"/>
      <c r="D13" s="26"/>
      <c r="E13" s="45"/>
      <c r="F13" s="18"/>
      <c r="G13" s="19" t="s">
        <v>60</v>
      </c>
      <c r="H13" s="20">
        <f>IF(F13&lt;=0.05,1,0)</f>
        <v>1</v>
      </c>
      <c r="I13" s="26">
        <v>1548.1</v>
      </c>
      <c r="J13" s="26">
        <v>1629</v>
      </c>
      <c r="K13" s="43">
        <f t="shared" si="5"/>
        <v>0.9503376304481276</v>
      </c>
      <c r="L13" s="19" t="s">
        <v>62</v>
      </c>
      <c r="M13" s="20">
        <f t="shared" si="7"/>
        <v>1</v>
      </c>
      <c r="N13" s="30"/>
      <c r="O13" s="31"/>
      <c r="P13" s="27" t="e">
        <f t="shared" si="0"/>
        <v>#DIV/0!</v>
      </c>
      <c r="Q13" s="47" t="s">
        <v>17</v>
      </c>
      <c r="R13" s="20">
        <v>0</v>
      </c>
      <c r="S13" s="26">
        <v>385.6</v>
      </c>
      <c r="T13" s="26">
        <v>455.1</v>
      </c>
      <c r="U13" s="43">
        <f t="shared" si="1"/>
        <v>0.8472863107009448</v>
      </c>
      <c r="V13" s="19" t="s">
        <v>67</v>
      </c>
      <c r="W13" s="20">
        <v>0</v>
      </c>
      <c r="X13" s="26">
        <v>110.5</v>
      </c>
      <c r="Y13" s="26">
        <v>102.4</v>
      </c>
      <c r="Z13" s="43">
        <f t="shared" si="2"/>
        <v>1.0791015625</v>
      </c>
      <c r="AA13" s="19" t="s">
        <v>40</v>
      </c>
      <c r="AB13" s="20">
        <v>1</v>
      </c>
      <c r="AC13" s="26">
        <v>99.6</v>
      </c>
      <c r="AD13" s="26">
        <v>151.6</v>
      </c>
      <c r="AE13" s="43">
        <f t="shared" si="3"/>
        <v>0.6569920844327176</v>
      </c>
      <c r="AF13" s="20">
        <v>1</v>
      </c>
      <c r="AG13" s="26">
        <v>20.9</v>
      </c>
      <c r="AH13" s="26">
        <v>20.9</v>
      </c>
      <c r="AI13" s="27">
        <f t="shared" si="6"/>
        <v>1</v>
      </c>
      <c r="AJ13" s="19" t="s">
        <v>44</v>
      </c>
      <c r="AK13" s="20">
        <v>2</v>
      </c>
      <c r="AL13" s="46">
        <v>0</v>
      </c>
      <c r="AM13" s="20">
        <v>0</v>
      </c>
      <c r="AN13" s="19">
        <v>0</v>
      </c>
      <c r="AO13" s="20">
        <v>0</v>
      </c>
      <c r="AP13" s="25">
        <v>0</v>
      </c>
      <c r="AQ13" s="20">
        <v>0</v>
      </c>
      <c r="AR13" s="21" t="s">
        <v>57</v>
      </c>
      <c r="AS13" s="20">
        <v>1</v>
      </c>
      <c r="AT13" s="21" t="s">
        <v>57</v>
      </c>
      <c r="AU13" s="20">
        <v>1</v>
      </c>
      <c r="AV13" s="28">
        <f t="shared" si="4"/>
        <v>8</v>
      </c>
      <c r="AW13" s="29">
        <v>2</v>
      </c>
    </row>
    <row r="14" spans="1:49" ht="15">
      <c r="A14" s="15" t="s">
        <v>24</v>
      </c>
      <c r="B14" s="41">
        <v>82.6</v>
      </c>
      <c r="C14" s="24">
        <v>1822.4</v>
      </c>
      <c r="D14" s="16">
        <v>1420.2</v>
      </c>
      <c r="E14" s="17">
        <v>82.6</v>
      </c>
      <c r="F14" s="18">
        <f>(B14-E14)/(C14-D14)</f>
        <v>0</v>
      </c>
      <c r="G14" s="19" t="s">
        <v>61</v>
      </c>
      <c r="H14" s="20">
        <f>IF(F14&lt;=0.1,1,0)</f>
        <v>1</v>
      </c>
      <c r="I14" s="26">
        <v>1601.1</v>
      </c>
      <c r="J14" s="26">
        <v>1808</v>
      </c>
      <c r="K14" s="43">
        <f t="shared" si="5"/>
        <v>0.8855641592920354</v>
      </c>
      <c r="L14" s="19" t="s">
        <v>62</v>
      </c>
      <c r="M14" s="20">
        <f t="shared" si="7"/>
        <v>1</v>
      </c>
      <c r="N14" s="30"/>
      <c r="O14" s="31"/>
      <c r="P14" s="27" t="e">
        <f t="shared" si="0"/>
        <v>#DIV/0!</v>
      </c>
      <c r="Q14" s="47" t="s">
        <v>17</v>
      </c>
      <c r="R14" s="20">
        <v>0</v>
      </c>
      <c r="S14" s="26">
        <v>366.3</v>
      </c>
      <c r="T14" s="26">
        <v>349.3</v>
      </c>
      <c r="U14" s="43">
        <f t="shared" si="1"/>
        <v>1.0486687661036358</v>
      </c>
      <c r="V14" s="19" t="s">
        <v>40</v>
      </c>
      <c r="W14" s="20">
        <v>1</v>
      </c>
      <c r="X14" s="26">
        <v>160.2</v>
      </c>
      <c r="Y14" s="26">
        <v>149.2</v>
      </c>
      <c r="Z14" s="43">
        <f t="shared" si="2"/>
        <v>1.0737265415549597</v>
      </c>
      <c r="AA14" s="19" t="s">
        <v>40</v>
      </c>
      <c r="AB14" s="20">
        <v>1</v>
      </c>
      <c r="AC14" s="26">
        <v>27.4</v>
      </c>
      <c r="AD14" s="26">
        <v>37.2</v>
      </c>
      <c r="AE14" s="43">
        <f t="shared" si="3"/>
        <v>0.7365591397849461</v>
      </c>
      <c r="AF14" s="20">
        <v>1</v>
      </c>
      <c r="AG14" s="26">
        <v>8.2</v>
      </c>
      <c r="AH14" s="26">
        <v>8.2</v>
      </c>
      <c r="AI14" s="27">
        <v>1</v>
      </c>
      <c r="AJ14" s="19" t="s">
        <v>44</v>
      </c>
      <c r="AK14" s="20">
        <v>2</v>
      </c>
      <c r="AL14" s="46">
        <v>0</v>
      </c>
      <c r="AM14" s="20">
        <v>0</v>
      </c>
      <c r="AN14" s="19">
        <v>0</v>
      </c>
      <c r="AO14" s="20">
        <v>0</v>
      </c>
      <c r="AP14" s="25">
        <v>0</v>
      </c>
      <c r="AQ14" s="20">
        <v>0</v>
      </c>
      <c r="AR14" s="21" t="s">
        <v>57</v>
      </c>
      <c r="AS14" s="20">
        <v>1</v>
      </c>
      <c r="AT14" s="21" t="s">
        <v>57</v>
      </c>
      <c r="AU14" s="20">
        <v>1</v>
      </c>
      <c r="AV14" s="28">
        <f t="shared" si="4"/>
        <v>9</v>
      </c>
      <c r="AW14" s="29">
        <v>1</v>
      </c>
    </row>
    <row r="15" spans="1:49" ht="15">
      <c r="A15" s="15" t="s">
        <v>25</v>
      </c>
      <c r="B15" s="41">
        <v>102.3</v>
      </c>
      <c r="C15" s="24">
        <v>1302.5</v>
      </c>
      <c r="D15" s="16">
        <v>1101</v>
      </c>
      <c r="E15" s="17">
        <v>102.3</v>
      </c>
      <c r="F15" s="18">
        <f>(B15-E15)/(C15-D15)</f>
        <v>0</v>
      </c>
      <c r="G15" s="19" t="s">
        <v>60</v>
      </c>
      <c r="H15" s="20">
        <f>IF(F15&lt;=0.05,1,0)</f>
        <v>1</v>
      </c>
      <c r="I15" s="26">
        <v>1141.5</v>
      </c>
      <c r="J15" s="26">
        <v>1283</v>
      </c>
      <c r="K15" s="43">
        <f>I15/J15</f>
        <v>0.8897116134060795</v>
      </c>
      <c r="L15" s="19" t="s">
        <v>62</v>
      </c>
      <c r="M15" s="20">
        <f t="shared" si="7"/>
        <v>1</v>
      </c>
      <c r="N15" s="30"/>
      <c r="O15" s="31"/>
      <c r="P15" s="27" t="e">
        <f t="shared" si="0"/>
        <v>#DIV/0!</v>
      </c>
      <c r="Q15" s="47" t="s">
        <v>17</v>
      </c>
      <c r="R15" s="20">
        <v>0</v>
      </c>
      <c r="S15" s="26">
        <v>141.6</v>
      </c>
      <c r="T15" s="26">
        <v>139.2</v>
      </c>
      <c r="U15" s="43">
        <f t="shared" si="1"/>
        <v>1.017241379310345</v>
      </c>
      <c r="V15" s="19" t="s">
        <v>40</v>
      </c>
      <c r="W15" s="20">
        <v>1</v>
      </c>
      <c r="X15" s="26">
        <v>55.6</v>
      </c>
      <c r="Y15" s="26">
        <v>57.3</v>
      </c>
      <c r="Z15" s="43">
        <f t="shared" si="2"/>
        <v>0.9703315881326353</v>
      </c>
      <c r="AA15" s="19" t="s">
        <v>67</v>
      </c>
      <c r="AB15" s="20">
        <v>0</v>
      </c>
      <c r="AC15" s="26">
        <v>18.6</v>
      </c>
      <c r="AD15" s="26">
        <v>17.2</v>
      </c>
      <c r="AE15" s="43">
        <f t="shared" si="3"/>
        <v>1.0813953488372094</v>
      </c>
      <c r="AF15" s="20">
        <v>-1</v>
      </c>
      <c r="AG15" s="26">
        <v>0.7</v>
      </c>
      <c r="AH15" s="26">
        <v>1.2</v>
      </c>
      <c r="AI15" s="27">
        <f t="shared" si="6"/>
        <v>0.5833333333333334</v>
      </c>
      <c r="AJ15" s="19" t="s">
        <v>44</v>
      </c>
      <c r="AK15" s="20">
        <v>1</v>
      </c>
      <c r="AL15" s="46">
        <v>0</v>
      </c>
      <c r="AM15" s="20">
        <v>0</v>
      </c>
      <c r="AN15" s="19">
        <v>0</v>
      </c>
      <c r="AO15" s="20">
        <v>0</v>
      </c>
      <c r="AP15" s="25">
        <v>0</v>
      </c>
      <c r="AQ15" s="20">
        <v>0</v>
      </c>
      <c r="AR15" s="21" t="s">
        <v>57</v>
      </c>
      <c r="AS15" s="20">
        <v>1</v>
      </c>
      <c r="AT15" s="21" t="s">
        <v>57</v>
      </c>
      <c r="AU15" s="20">
        <v>1</v>
      </c>
      <c r="AV15" s="28">
        <f t="shared" si="4"/>
        <v>5</v>
      </c>
      <c r="AW15" s="29">
        <v>4</v>
      </c>
    </row>
    <row r="16" spans="18:49" ht="12.75"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W16" s="33"/>
    </row>
    <row r="23" ht="15">
      <c r="I23" s="18"/>
    </row>
    <row r="25" spans="11:45" ht="12.75">
      <c r="K25" s="1"/>
      <c r="AR25" s="34"/>
      <c r="AS25" s="34"/>
    </row>
    <row r="26" spans="44:45" ht="12.75">
      <c r="AR26" s="34"/>
      <c r="AS26" s="34"/>
    </row>
    <row r="27" spans="44:45" ht="12.75">
      <c r="AR27" s="34"/>
      <c r="AS27" s="34"/>
    </row>
    <row r="28" spans="44:45" ht="12.75">
      <c r="AR28" s="34"/>
      <c r="AS28" s="34"/>
    </row>
    <row r="29" spans="44:45" ht="12.75">
      <c r="AR29" s="34"/>
      <c r="AS29" s="34"/>
    </row>
    <row r="30" spans="44:45" ht="12.75">
      <c r="AR30" s="34"/>
      <c r="AS30" s="34"/>
    </row>
    <row r="31" spans="44:45" ht="12.75">
      <c r="AR31" s="34"/>
      <c r="AS31" s="34"/>
    </row>
    <row r="32" spans="44:45" ht="12.75">
      <c r="AR32" s="34"/>
      <c r="AS32" s="34"/>
    </row>
    <row r="33" spans="44:45" ht="12.75">
      <c r="AR33" s="34"/>
      <c r="AS33" s="34"/>
    </row>
    <row r="34" spans="44:45" ht="12.75">
      <c r="AR34" s="34"/>
      <c r="AS34" s="34"/>
    </row>
    <row r="35" spans="44:45" ht="12.75">
      <c r="AR35" s="34"/>
      <c r="AS35" s="34"/>
    </row>
    <row r="36" spans="44:45" ht="12.75">
      <c r="AR36" s="34"/>
      <c r="AS36" s="34"/>
    </row>
    <row r="37" spans="44:45" ht="12.75">
      <c r="AR37" s="34"/>
      <c r="AS37" s="34"/>
    </row>
  </sheetData>
  <sheetProtection/>
  <mergeCells count="13">
    <mergeCell ref="AC5:AF5"/>
    <mergeCell ref="AG5:AK5"/>
    <mergeCell ref="AN5:AO5"/>
    <mergeCell ref="A5:A6"/>
    <mergeCell ref="B5:H5"/>
    <mergeCell ref="I5:M5"/>
    <mergeCell ref="N5:R5"/>
    <mergeCell ref="AT5:AU5"/>
    <mergeCell ref="AL5:AM5"/>
    <mergeCell ref="S5:W5"/>
    <mergeCell ref="X5:AB5"/>
    <mergeCell ref="AP5:AQ5"/>
    <mergeCell ref="AR5:AS5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Zam</cp:lastModifiedBy>
  <cp:lastPrinted>2018-08-14T06:49:14Z</cp:lastPrinted>
  <dcterms:created xsi:type="dcterms:W3CDTF">2014-10-17T03:46:44Z</dcterms:created>
  <dcterms:modified xsi:type="dcterms:W3CDTF">2018-08-14T06:53:36Z</dcterms:modified>
  <cp:category/>
  <cp:version/>
  <cp:contentType/>
  <cp:contentStatus/>
</cp:coreProperties>
</file>