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<sst xmlns="http://schemas.openxmlformats.org/spreadsheetml/2006/main" count="152" uniqueCount="135">
  <si>
    <t>Код бюджетной классификации</t>
  </si>
  <si>
    <t>Наименование кода экономической классификации дохода</t>
  </si>
  <si>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</si>
  <si>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</si>
  <si>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</si>
  <si>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</si>
  <si>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</si>
  <si>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</si>
  <si>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</si>
  <si>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</si>
  <si>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</si>
  <si>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</si>
  <si>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</si>
  <si>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</si>
  <si>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</si>
  <si>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919 1 11 05010 00 0000 120</t>
  </si>
  <si>
    <t xml:space="preserve"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</si>
  <si>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</si>
  <si>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</si>
  <si>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</si>
  <si>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</si>
  <si>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</si>
  <si>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</si>
  <si>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</si>
  <si>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(за исключением имущества бюджетных и автономных учреждений)</t>
  </si>
  <si>
    <t>Дотации бюджетам субъектов Российской Федерации и муниципальных образований</t>
  </si>
  <si>
    <t>Приложение № 5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</si>
  <si>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</si>
  <si>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</si>
  <si>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такжесредства от продажи права  на заключение договоров аренды указанных земельных участков</t>
  </si>
  <si>
    <t>919 1 11 05013 10 0000 120</t>
  </si>
  <si>
    <t>Прогнозируемые объемы поступления  доходов   бюджета муниципального образования Леснополянское сельское поселение Омутнинского района Кировской области по статьям и по подстатьям классификации доходов бюджета муниципального образования Леснополянское сельское поселение Омутнинского района Кировской области   на  2012 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</si>
  <si>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227,227!,228 Налогового кодекса Российской Федерации</t>
  </si>
  <si>
    <t>000 1 01 02010 01 0000 110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</si>
  <si>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</si>
  <si>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осуществляется в соответствии со статьями 227,2271,228 Налогового кодекса Российской Федерации</t>
  </si>
  <si>
    <t>000 1 01 02000 01 0000 110</t>
  </si>
  <si>
    <t>Налог на доходы физических лиц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</si>
  <si>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</si>
  <si>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</si>
  <si>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</si>
  <si>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</si>
  <si>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</si>
  <si>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</si>
  <si>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</si>
  <si>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</si>
  <si>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прямогонный бензин,производимый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</si>
  <si>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 ПОШЛИНА</t>
  </si>
  <si>
    <t>000 1 08 00000 00 0000 000</t>
  </si>
  <si>
    <t xml:space="preserve">000 1 08 04000 01 0000 110 </t>
  </si>
  <si>
    <t>000 1 08 04020 01 0000 110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</si>
  <si>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</si>
  <si>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919 1 11 05030 00 0000 120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</si>
  <si>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</si>
  <si>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919 1 11 05035 10 0000 120</t>
  </si>
  <si>
    <t>ШТРАФЫ, САНКЦИИ,  ВОЗМЕЩЕНИЕ  УЩЕРБА</t>
  </si>
  <si>
    <t>000 1 16 00000 00 0000 000</t>
  </si>
  <si>
    <t>000 1 16 90000 00 0000 140</t>
  </si>
  <si>
    <t>Прочие поступления от денежных взысканий ( штрафов)  и иных сумм в возмещение ущерба</t>
  </si>
  <si>
    <t>000 1 16 90050 10 0000 140</t>
  </si>
  <si>
    <t>Прочие поступления от денежных взысканий ( штрафов)  и иных сумм в возмещение ущерба, зачисляемые в бюджеты поселений</t>
  </si>
  <si>
    <t>988 1 16 90050 10 0000 140</t>
  </si>
  <si>
    <t>ИТОГО  ДОХОДОВ:</t>
  </si>
  <si>
    <t>Доходы от продажи материальных и нематериальных активов</t>
  </si>
  <si>
    <t>000 114 00000 00 0000 000</t>
  </si>
  <si>
    <t>Доходы от продажи земельных участков, государственная собственность на которые не разграничена</t>
  </si>
  <si>
    <t>182 1 06 06030 00 0000 110</t>
  </si>
  <si>
    <t>000 1 06 06030 00 0000 110</t>
  </si>
  <si>
    <t>182 1 06 06040 00 0000 110</t>
  </si>
  <si>
    <t>000 1 06 06040 00 0000 110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</si>
  <si>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</si>
  <si>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</si>
  <si>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</si>
  <si>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</si>
  <si>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</si>
  <si>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</si>
  <si>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поступления от денежных взысканий ( штрафов) 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</si>
  <si>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</si>
  <si>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</si>
  <si>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</si>
  <si>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Субвенции бюджетам  сельских поселений на осуществление  первичного воинского учета на территориях, где отсутсвуют военные комиссариаты  </t>
  </si>
  <si>
    <t xml:space="preserve">Субвенции бюджетам сельских поселений   на осуществление первичного воинского учета на территориях, где отсутсвуют военные комиссариаты  </t>
  </si>
  <si>
    <t>Земельный налог с физических лиц, обладающих земельным участком, расположенным в границах сельских поселений</t>
  </si>
  <si>
    <t>988 1 08 04020 01 1000 110</t>
  </si>
  <si>
    <t>182 1 01 02020 01 2000 110</t>
  </si>
  <si>
    <t>182 1 06 01030 10 1000 110</t>
  </si>
  <si>
    <t>182 1 06 06033 10 1000 110</t>
  </si>
  <si>
    <t>182 1 06 06043 10 1000 110</t>
  </si>
  <si>
    <t>000 1 11 05030 00 0000  000</t>
  </si>
  <si>
    <t>919 111 09045 10 0000 120</t>
  </si>
  <si>
    <t>000 111 09045 10 0000 000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</si>
  <si>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</si>
  <si>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182 1 01 02030 01 0000 110</t>
  </si>
  <si>
    <t>000 113 02995 10 0000 000</t>
  </si>
  <si>
    <t>988 113 02995 10 0000 130</t>
  </si>
  <si>
    <t>Прочие доходы от компенсации затрат бюджетов поселений</t>
  </si>
  <si>
    <t>000 114 02053 10 0000 000</t>
  </si>
  <si>
    <t>919 114 02053 10 0000 410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</si>
  <si>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</si>
  <si>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</si>
  <si>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</si>
  <si>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</si>
  <si>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000 202 30000 00 0000 000</t>
  </si>
  <si>
    <t>988 2 02 40000 00 0000 000</t>
  </si>
  <si>
    <t>План 2019 г, тыс.руб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</si>
  <si>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</si>
  <si>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Прогнозируемые объемы поступления  налоговых и неналоговых доходов, объемы безвозмездных поступлений по статьям и подстатьям классификации доходов бюджета муниципального  образования Леснополянское сельское поселение Омутнинского района Кировской области  на  2019  год</t>
  </si>
  <si>
    <t>000 2 02 10000 00 0000 150</t>
  </si>
  <si>
    <t>000 2 02 15001 00 0000 150</t>
  </si>
  <si>
    <t>988 2 02 15001 10 0000 150</t>
  </si>
  <si>
    <t>000 202 15002 00 00000 150</t>
  </si>
  <si>
    <t>988 202 15002 10 0000  150</t>
  </si>
  <si>
    <t>000 202 35118 00 0000 150</t>
  </si>
  <si>
    <t>988 202 35118 10 0000 150</t>
  </si>
  <si>
    <t>988 2 02 49999 10 0106 150</t>
  </si>
  <si>
    <t>988 202 49999 10 0007 150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</si>
  <si>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</si>
  <si>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 xml:space="preserve">Прочие межбюджетные трансферты, передаваемые бюджетам сельских поселений </t>
  </si>
  <si>
    <t>100 1 03 02231 01 0000 110</t>
  </si>
  <si>
    <t>000 1 03 02231 01 0000 110</t>
  </si>
  <si>
    <t>100 1 03 02241 01 0000 110</t>
  </si>
  <si>
    <t>000 1 03 02241 01 0000 110</t>
  </si>
  <si>
    <t>100 1 03 02251 01 0000 110</t>
  </si>
  <si>
    <t>000 1 03 02251 01 0000 110</t>
  </si>
  <si>
    <t>100 1 03 02261 01 0000 110</t>
  </si>
  <si>
    <t>000 1 03 02261 01 0000 110</t>
  </si>
  <si>
    <t>Прочие безвозмездные поступления в бюджеты поселений</t>
  </si>
  <si>
    <t>Безвозмездные поступления от негосударственных организаций</t>
  </si>
  <si>
    <t>988 204 05020 10 0000 150</t>
  </si>
  <si>
    <t>000 204 00000 10 0000 150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</si>
  <si>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</si>
  <si>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000 207 00000 10 0000 150</t>
  </si>
  <si>
    <t>988 207 05020 10 0000 150</t>
  </si>
  <si>
    <t>Поступление от денежных пожертвований, предоставляемых физическими лицами получателям средств бюджетов сельских поселений</t>
  </si>
  <si>
    <t>к решению Леснополянской сельской  Думы № 98  от 29.11.2019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</si>
</sst>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4" fontId="1" fillId="0" borderId="0" xfId="0" applyNumberFormat="1" applyFont="1" applyAlignment="1">
      <alignment horizontal="right" vertical="justify"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 vertical="justify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 vertical="justify"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justify"/>
    </xf>
    <xf numFmtId="164" fontId="1" fillId="33" borderId="10" xfId="0" applyNumberFormat="1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 vertical="justify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justify"/>
    </xf>
    <xf numFmtId="0" fontId="4" fillId="33" borderId="10" xfId="0" applyFont="1" applyFill="1" applyBorder="1" applyAlignment="1">
      <alignment horizontal="justify" vertical="justify"/>
    </xf>
    <xf numFmtId="0" fontId="5" fillId="33" borderId="10" xfId="0" applyFont="1" applyFill="1" applyBorder="1" applyAlignment="1">
      <alignment horizontal="justify" vertical="justify"/>
    </xf>
    <xf numFmtId="0" fontId="5" fillId="33" borderId="10" xfId="0" applyFont="1" applyFill="1" applyBorder="1" applyAlignment="1">
      <alignment horizontal="justify" vertical="justify"/>
    </xf>
    <xf numFmtId="164" fontId="5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justify"/>
    </xf>
    <xf numFmtId="164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vertical="justify"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justify" vertical="justify"/>
    </xf>
    <xf numFmtId="164" fontId="4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justify" wrapText="1"/>
    </xf>
    <xf numFmtId="0" fontId="5" fillId="0" borderId="10" xfId="0" applyFont="1" applyBorder="1" applyAlignment="1">
      <alignment horizontal="justify" vertical="justify"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justify"/>
    </xf>
    <xf numFmtId="3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 horizontal="justify" vertical="justify"/>
    </xf>
    <xf numFmtId="0" fontId="7" fillId="0" borderId="0" xfId="0" applyFont="1" applyAlignment="1">
      <alignment horizontal="justify" vertical="top"/>
    </xf>
    <xf numFmtId="3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8"/>
  <sheetViews>
    <sheetView tabSelected="1" zoomScalePageLayoutView="0" workbookViewId="0" topLeftCell="A1">
      <selection activeCell="C52" sqref="C52"/>
    </sheetView>
  </sheetViews>
  <sheetFormatPr defaultColWidth="9.00390625" defaultRowHeight="12.75"/>
  <cols>
    <col min="1" max="1" width="24.50390625" style="0" customWidth="1"/>
    <col min="2" max="2" width="53.50390625" style="0" customWidth="1"/>
    <col min="3" max="3" width="10.50390625" style="7" customWidth="1"/>
  </cols>
  <sheetData>
    <row r="2" spans="2:3" ht="12.75">
      <c r="B2" s="9" t="s">
        <v>26</v>
      </c>
      <c r="C2" s="1"/>
    </row>
    <row r="3" spans="1:3" ht="15.75" customHeight="1">
      <c r="A3" s="2"/>
      <c r="B3" s="10" t="s">
        <v>134</v>
      </c>
      <c r="C3" s="3"/>
    </row>
    <row r="4" spans="1:3" ht="64.5" customHeight="1">
      <c r="A4" s="57" t="s">
        <v>106</v>
      </c>
      <c r="B4" s="57"/>
      <c r="C4" s="57"/>
    </row>
    <row r="5" spans="1:3" ht="4.5" customHeight="1" hidden="1">
      <c r="A5" s="57" t="s">
        <v>31</v>
      </c>
      <c r="B5" s="57"/>
      <c r="C5" s="57"/>
    </row>
    <row r="6" spans="1:3" ht="26.25">
      <c r="A6" s="4" t="s">
        <v>0</v>
      </c>
      <c r="B6" s="5" t="s">
        <v>1</v>
      </c>
      <c r="C6" s="6" t="s">
        <v>104</v>
      </c>
    </row>
    <row r="7" spans="1:3" ht="12.75">
      <c r="A7" s="11" t="s">
        <v>2</v>
      </c>
      <c r="B7" s="12" t="s">
        <v>23</v>
      </c>
      <c r="C7" s="13">
        <f>C8+C16+C26+C37+C41+C52+C54+C58</f>
        <v>1042.3999999999999</v>
      </c>
    </row>
    <row r="8" spans="1:3" ht="12.75">
      <c r="A8" s="11" t="s">
        <v>3</v>
      </c>
      <c r="B8" s="12" t="s">
        <v>4</v>
      </c>
      <c r="C8" s="13">
        <f>C9</f>
        <v>232.8</v>
      </c>
    </row>
    <row r="9" spans="1:3" ht="12.75">
      <c r="A9" s="11" t="s">
        <v>36</v>
      </c>
      <c r="B9" s="12" t="s">
        <v>37</v>
      </c>
      <c r="C9" s="13">
        <f>C10+C12+C14</f>
        <v>232.8</v>
      </c>
    </row>
    <row r="10" spans="1:3" ht="51">
      <c r="A10" s="11" t="s">
        <v>33</v>
      </c>
      <c r="B10" s="22" t="s">
        <v>35</v>
      </c>
      <c r="C10" s="13">
        <f>C11</f>
        <v>209</v>
      </c>
    </row>
    <row r="11" spans="1:3" ht="40.5">
      <c r="A11" s="24" t="s">
        <v>34</v>
      </c>
      <c r="B11" s="25" t="s">
        <v>32</v>
      </c>
      <c r="C11" s="14">
        <f>194.3+14.7</f>
        <v>209</v>
      </c>
    </row>
    <row r="12" spans="1:3" ht="82.5" customHeight="1">
      <c r="A12" s="11" t="s">
        <v>38</v>
      </c>
      <c r="B12" s="22" t="s">
        <v>39</v>
      </c>
      <c r="C12" s="13">
        <f>C13</f>
        <v>8.5</v>
      </c>
    </row>
    <row r="13" spans="1:3" ht="81.75" customHeight="1">
      <c r="A13" s="15" t="s">
        <v>84</v>
      </c>
      <c r="B13" s="25" t="s">
        <v>39</v>
      </c>
      <c r="C13" s="14">
        <f>1.5+6.9+0.1</f>
        <v>8.5</v>
      </c>
    </row>
    <row r="14" spans="1:3" ht="30">
      <c r="A14" s="21" t="s">
        <v>40</v>
      </c>
      <c r="B14" s="22" t="s">
        <v>41</v>
      </c>
      <c r="C14" s="13">
        <f>C15</f>
        <v>15.299999999999999</v>
      </c>
    </row>
    <row r="15" spans="1:3" ht="30">
      <c r="A15" s="15" t="s">
        <v>92</v>
      </c>
      <c r="B15" s="25" t="s">
        <v>41</v>
      </c>
      <c r="C15" s="14">
        <f>4+11.2+0.1</f>
        <v>15.299999999999999</v>
      </c>
    </row>
    <row r="16" spans="1:3" ht="20.25">
      <c r="A16" s="21" t="s">
        <v>42</v>
      </c>
      <c r="B16" s="22" t="s">
        <v>43</v>
      </c>
      <c r="C16" s="13">
        <f>C17</f>
        <v>461.2</v>
      </c>
    </row>
    <row r="17" spans="1:3" ht="20.25">
      <c r="A17" s="21" t="s">
        <v>44</v>
      </c>
      <c r="B17" s="47" t="s">
        <v>45</v>
      </c>
      <c r="C17" s="13">
        <f>C18+C20+C22+C24</f>
        <v>461.2</v>
      </c>
    </row>
    <row r="18" spans="1:3" ht="57" customHeight="1">
      <c r="A18" s="21" t="s">
        <v>119</v>
      </c>
      <c r="B18" s="47" t="s">
        <v>99</v>
      </c>
      <c r="C18" s="13">
        <f>C19</f>
        <v>208.2</v>
      </c>
    </row>
    <row r="19" spans="1:3" ht="45.75" customHeight="1">
      <c r="A19" s="15" t="s">
        <v>118</v>
      </c>
      <c r="B19" s="46" t="s">
        <v>99</v>
      </c>
      <c r="C19" s="14">
        <f>171.2+15.3+21.7</f>
        <v>208.2</v>
      </c>
    </row>
    <row r="20" spans="1:3" ht="51">
      <c r="A20" s="21" t="s">
        <v>121</v>
      </c>
      <c r="B20" s="22" t="s">
        <v>100</v>
      </c>
      <c r="C20" s="13">
        <f>C21</f>
        <v>1.5999999999999999</v>
      </c>
    </row>
    <row r="21" spans="1:3" ht="57" customHeight="1">
      <c r="A21" s="15" t="s">
        <v>120</v>
      </c>
      <c r="B21" s="25" t="s">
        <v>100</v>
      </c>
      <c r="C21" s="14">
        <f>0.8+0.6+0.2</f>
        <v>1.5999999999999999</v>
      </c>
    </row>
    <row r="22" spans="1:3" ht="57.75" customHeight="1">
      <c r="A22" s="21" t="s">
        <v>123</v>
      </c>
      <c r="B22" s="22" t="s">
        <v>101</v>
      </c>
      <c r="C22" s="13">
        <f>C23</f>
        <v>283.2</v>
      </c>
    </row>
    <row r="23" spans="1:3" ht="44.25" customHeight="1">
      <c r="A23" s="15" t="s">
        <v>122</v>
      </c>
      <c r="B23" s="25" t="s">
        <v>101</v>
      </c>
      <c r="C23" s="14">
        <f>311.2-7.8-20.2</f>
        <v>283.2</v>
      </c>
    </row>
    <row r="24" spans="1:3" ht="44.25" customHeight="1">
      <c r="A24" s="21" t="s">
        <v>125</v>
      </c>
      <c r="B24" s="22" t="s">
        <v>46</v>
      </c>
      <c r="C24" s="13">
        <f>C25</f>
        <v>-31.799999999999997</v>
      </c>
    </row>
    <row r="25" spans="1:3" ht="33" customHeight="1">
      <c r="A25" s="15" t="s">
        <v>124</v>
      </c>
      <c r="B25" s="25" t="s">
        <v>46</v>
      </c>
      <c r="C25" s="14">
        <f>-23.3-8.1-0.4</f>
        <v>-31.799999999999997</v>
      </c>
    </row>
    <row r="26" spans="1:3" ht="12.75">
      <c r="A26" s="11" t="s">
        <v>5</v>
      </c>
      <c r="B26" s="22" t="s">
        <v>6</v>
      </c>
      <c r="C26" s="13">
        <f>C27+C30</f>
        <v>97.9</v>
      </c>
    </row>
    <row r="27" spans="1:3" ht="12.75">
      <c r="A27" s="11" t="s">
        <v>7</v>
      </c>
      <c r="B27" s="22" t="s">
        <v>8</v>
      </c>
      <c r="C27" s="13">
        <f>C28</f>
        <v>41.8</v>
      </c>
    </row>
    <row r="28" spans="1:3" ht="30">
      <c r="A28" s="11" t="s">
        <v>9</v>
      </c>
      <c r="B28" s="22" t="s">
        <v>70</v>
      </c>
      <c r="C28" s="13">
        <f>C29</f>
        <v>41.8</v>
      </c>
    </row>
    <row r="29" spans="1:3" ht="30">
      <c r="A29" s="15" t="s">
        <v>85</v>
      </c>
      <c r="B29" s="16" t="s">
        <v>70</v>
      </c>
      <c r="C29" s="17">
        <f>59-28.2+11</f>
        <v>41.8</v>
      </c>
    </row>
    <row r="30" spans="1:3" ht="12.75">
      <c r="A30" s="11" t="s">
        <v>10</v>
      </c>
      <c r="B30" s="12" t="s">
        <v>11</v>
      </c>
      <c r="C30" s="18">
        <f>C31+C34</f>
        <v>56.10000000000001</v>
      </c>
    </row>
    <row r="31" spans="1:3" ht="12.75">
      <c r="A31" s="11" t="s">
        <v>67</v>
      </c>
      <c r="B31" s="12" t="s">
        <v>71</v>
      </c>
      <c r="C31" s="13">
        <f>C32</f>
        <v>9</v>
      </c>
    </row>
    <row r="32" spans="1:3" ht="20.25">
      <c r="A32" s="15" t="s">
        <v>66</v>
      </c>
      <c r="B32" s="16" t="s">
        <v>72</v>
      </c>
      <c r="C32" s="13">
        <f>C33</f>
        <v>9</v>
      </c>
    </row>
    <row r="33" spans="1:3" ht="20.25">
      <c r="A33" s="15" t="s">
        <v>86</v>
      </c>
      <c r="B33" s="16" t="s">
        <v>72</v>
      </c>
      <c r="C33" s="14">
        <f>4+2.5+2.5</f>
        <v>9</v>
      </c>
    </row>
    <row r="34" spans="1:3" ht="12.75">
      <c r="A34" s="11" t="s">
        <v>69</v>
      </c>
      <c r="B34" s="12" t="s">
        <v>73</v>
      </c>
      <c r="C34" s="13">
        <f>C35</f>
        <v>47.10000000000001</v>
      </c>
    </row>
    <row r="35" spans="1:3" ht="20.25">
      <c r="A35" s="19" t="s">
        <v>68</v>
      </c>
      <c r="B35" s="16" t="s">
        <v>82</v>
      </c>
      <c r="C35" s="13">
        <f>C36</f>
        <v>47.10000000000001</v>
      </c>
    </row>
    <row r="36" spans="1:3" ht="20.25">
      <c r="A36" s="19" t="s">
        <v>87</v>
      </c>
      <c r="B36" s="16" t="s">
        <v>82</v>
      </c>
      <c r="C36" s="20">
        <f>37.2+5.7+4.2</f>
        <v>47.10000000000001</v>
      </c>
    </row>
    <row r="37" spans="1:3" ht="12.75">
      <c r="A37" s="21" t="s">
        <v>48</v>
      </c>
      <c r="B37" s="22" t="s">
        <v>47</v>
      </c>
      <c r="C37" s="23">
        <f>C38</f>
        <v>5</v>
      </c>
    </row>
    <row r="38" spans="1:3" ht="30">
      <c r="A38" s="21" t="s">
        <v>49</v>
      </c>
      <c r="B38" s="22" t="s">
        <v>27</v>
      </c>
      <c r="C38" s="23">
        <f>C39</f>
        <v>5</v>
      </c>
    </row>
    <row r="39" spans="1:3" ht="40.5">
      <c r="A39" s="21" t="s">
        <v>50</v>
      </c>
      <c r="B39" s="22" t="s">
        <v>74</v>
      </c>
      <c r="C39" s="23">
        <f>C40</f>
        <v>5</v>
      </c>
    </row>
    <row r="40" spans="1:3" ht="46.5" customHeight="1">
      <c r="A40" s="19" t="s">
        <v>83</v>
      </c>
      <c r="B40" s="16" t="s">
        <v>74</v>
      </c>
      <c r="C40" s="17">
        <v>5</v>
      </c>
    </row>
    <row r="41" spans="1:3" ht="25.5" customHeight="1">
      <c r="A41" s="11" t="s">
        <v>12</v>
      </c>
      <c r="B41" s="12" t="s">
        <v>13</v>
      </c>
      <c r="C41" s="13">
        <f>C42+C50</f>
        <v>197.89999999999998</v>
      </c>
    </row>
    <row r="42" spans="1:3" ht="58.5" customHeight="1">
      <c r="A42" s="11" t="s">
        <v>14</v>
      </c>
      <c r="B42" s="12" t="s">
        <v>22</v>
      </c>
      <c r="C42" s="13">
        <f>C43+C47</f>
        <v>74.4</v>
      </c>
    </row>
    <row r="43" spans="1:3" ht="46.5" customHeight="1" hidden="1">
      <c r="A43" s="11" t="s">
        <v>21</v>
      </c>
      <c r="B43" s="12" t="s">
        <v>51</v>
      </c>
      <c r="C43" s="13">
        <f>C44</f>
        <v>0</v>
      </c>
    </row>
    <row r="44" spans="1:3" ht="0.75" customHeight="1">
      <c r="A44" s="11" t="s">
        <v>21</v>
      </c>
      <c r="B44" s="44" t="s">
        <v>16</v>
      </c>
      <c r="C44" s="13">
        <f>C45</f>
        <v>0</v>
      </c>
    </row>
    <row r="45" spans="1:3" ht="40.5" hidden="1">
      <c r="A45" s="24" t="s">
        <v>15</v>
      </c>
      <c r="B45" s="27" t="s">
        <v>16</v>
      </c>
      <c r="C45" s="13">
        <f>C46</f>
        <v>0</v>
      </c>
    </row>
    <row r="46" spans="1:3" ht="57.75" customHeight="1" hidden="1">
      <c r="A46" s="24" t="s">
        <v>30</v>
      </c>
      <c r="B46" s="28" t="s">
        <v>29</v>
      </c>
      <c r="C46" s="14">
        <v>0</v>
      </c>
    </row>
    <row r="47" spans="1:3" ht="58.5" customHeight="1">
      <c r="A47" s="21" t="s">
        <v>88</v>
      </c>
      <c r="B47" s="44" t="s">
        <v>24</v>
      </c>
      <c r="C47" s="45">
        <f>C48</f>
        <v>74.4</v>
      </c>
    </row>
    <row r="48" spans="1:3" ht="60" customHeight="1">
      <c r="A48" s="19" t="s">
        <v>52</v>
      </c>
      <c r="B48" s="28" t="s">
        <v>53</v>
      </c>
      <c r="C48" s="45">
        <f>C49</f>
        <v>74.4</v>
      </c>
    </row>
    <row r="49" spans="1:3" ht="45" customHeight="1">
      <c r="A49" s="19" t="s">
        <v>54</v>
      </c>
      <c r="B49" s="28" t="s">
        <v>75</v>
      </c>
      <c r="C49" s="29">
        <f>62+1.4+11</f>
        <v>74.4</v>
      </c>
    </row>
    <row r="50" spans="1:3" ht="57" customHeight="1">
      <c r="A50" s="11" t="s">
        <v>90</v>
      </c>
      <c r="B50" s="51" t="s">
        <v>91</v>
      </c>
      <c r="C50" s="30">
        <f>C51</f>
        <v>123.49999999999999</v>
      </c>
    </row>
    <row r="51" spans="1:3" ht="58.5" customHeight="1">
      <c r="A51" s="19" t="s">
        <v>89</v>
      </c>
      <c r="B51" s="27" t="s">
        <v>91</v>
      </c>
      <c r="C51" s="29">
        <f>38.4+33.4+27.4+24.3</f>
        <v>123.49999999999999</v>
      </c>
    </row>
    <row r="52" spans="1:3" ht="15" customHeight="1">
      <c r="A52" s="11" t="s">
        <v>93</v>
      </c>
      <c r="B52" s="44" t="s">
        <v>95</v>
      </c>
      <c r="C52" s="30">
        <f>C53</f>
        <v>47.6</v>
      </c>
    </row>
    <row r="53" spans="1:3" ht="15" customHeight="1">
      <c r="A53" s="19" t="s">
        <v>94</v>
      </c>
      <c r="B53" s="27" t="s">
        <v>95</v>
      </c>
      <c r="C53" s="29">
        <f>12.3+14.5+9.8+11</f>
        <v>47.6</v>
      </c>
    </row>
    <row r="54" spans="1:3" ht="15.75" customHeight="1">
      <c r="A54" s="11" t="s">
        <v>64</v>
      </c>
      <c r="B54" s="53" t="s">
        <v>63</v>
      </c>
      <c r="C54" s="30">
        <f>C55</f>
        <v>0</v>
      </c>
    </row>
    <row r="55" spans="1:3" ht="70.5" customHeight="1" hidden="1">
      <c r="A55" s="19" t="s">
        <v>96</v>
      </c>
      <c r="B55" s="48" t="s">
        <v>98</v>
      </c>
      <c r="C55" s="29">
        <f>C57</f>
        <v>0</v>
      </c>
    </row>
    <row r="56" spans="1:3" ht="21.75" customHeight="1" hidden="1">
      <c r="A56" s="19" t="s">
        <v>96</v>
      </c>
      <c r="B56" s="48" t="s">
        <v>65</v>
      </c>
      <c r="C56" s="29">
        <f>C57</f>
        <v>0</v>
      </c>
    </row>
    <row r="57" spans="1:3" ht="0.75" customHeight="1">
      <c r="A57" s="19" t="s">
        <v>97</v>
      </c>
      <c r="B57" s="48" t="s">
        <v>98</v>
      </c>
      <c r="C57" s="29">
        <v>0</v>
      </c>
    </row>
    <row r="58" spans="1:3" s="8" customFormat="1" ht="12.75">
      <c r="A58" s="11" t="s">
        <v>56</v>
      </c>
      <c r="B58" s="26" t="s">
        <v>55</v>
      </c>
      <c r="C58" s="30">
        <f>C59</f>
        <v>0</v>
      </c>
    </row>
    <row r="59" spans="1:3" ht="0.75" customHeight="1">
      <c r="A59" s="21" t="s">
        <v>57</v>
      </c>
      <c r="B59" s="44" t="s">
        <v>58</v>
      </c>
      <c r="C59" s="45">
        <f>C60</f>
        <v>0</v>
      </c>
    </row>
    <row r="60" spans="1:3" ht="24.75" customHeight="1" hidden="1">
      <c r="A60" s="35" t="s">
        <v>59</v>
      </c>
      <c r="B60" s="44" t="s">
        <v>60</v>
      </c>
      <c r="C60" s="45">
        <f>C61</f>
        <v>0</v>
      </c>
    </row>
    <row r="61" spans="1:3" ht="22.5" customHeight="1" hidden="1">
      <c r="A61" s="19" t="s">
        <v>61</v>
      </c>
      <c r="B61" s="27" t="s">
        <v>76</v>
      </c>
      <c r="C61" s="29">
        <v>0</v>
      </c>
    </row>
    <row r="62" spans="1:3" ht="12.75">
      <c r="A62" s="11" t="s">
        <v>17</v>
      </c>
      <c r="B62" s="12" t="s">
        <v>18</v>
      </c>
      <c r="C62" s="13">
        <f>C63+C75+C77</f>
        <v>1706.2</v>
      </c>
    </row>
    <row r="63" spans="1:3" ht="20.25">
      <c r="A63" s="11" t="s">
        <v>19</v>
      </c>
      <c r="B63" s="12" t="s">
        <v>20</v>
      </c>
      <c r="C63" s="13">
        <f>C64+C69+C72</f>
        <v>1638.2</v>
      </c>
    </row>
    <row r="64" spans="1:3" ht="20.25">
      <c r="A64" s="11" t="s">
        <v>107</v>
      </c>
      <c r="B64" s="12" t="s">
        <v>25</v>
      </c>
      <c r="C64" s="13">
        <f>C65+C67</f>
        <v>848.7</v>
      </c>
    </row>
    <row r="65" spans="1:3" ht="20.25">
      <c r="A65" s="11" t="s">
        <v>108</v>
      </c>
      <c r="B65" s="12" t="s">
        <v>77</v>
      </c>
      <c r="C65" s="13">
        <f>C66</f>
        <v>848.7</v>
      </c>
    </row>
    <row r="66" spans="1:3" ht="20.25">
      <c r="A66" s="15" t="s">
        <v>109</v>
      </c>
      <c r="B66" s="16" t="s">
        <v>77</v>
      </c>
      <c r="C66" s="31">
        <v>848.7</v>
      </c>
    </row>
    <row r="67" spans="1:3" ht="24.75" customHeight="1" hidden="1">
      <c r="A67" s="21" t="s">
        <v>110</v>
      </c>
      <c r="B67" s="32" t="s">
        <v>78</v>
      </c>
      <c r="C67" s="33">
        <f>C68</f>
        <v>0</v>
      </c>
    </row>
    <row r="68" spans="1:3" ht="22.5" customHeight="1" hidden="1">
      <c r="A68" s="52" t="s">
        <v>111</v>
      </c>
      <c r="B68" s="34" t="s">
        <v>79</v>
      </c>
      <c r="C68" s="31">
        <v>0</v>
      </c>
    </row>
    <row r="69" spans="1:3" ht="20.25">
      <c r="A69" s="35" t="s">
        <v>102</v>
      </c>
      <c r="B69" s="32" t="s">
        <v>28</v>
      </c>
      <c r="C69" s="33">
        <f>C70</f>
        <v>159.3</v>
      </c>
    </row>
    <row r="70" spans="1:3" ht="34.5" customHeight="1">
      <c r="A70" s="21" t="s">
        <v>112</v>
      </c>
      <c r="B70" s="36" t="s">
        <v>80</v>
      </c>
      <c r="C70" s="37">
        <f>C71</f>
        <v>159.3</v>
      </c>
    </row>
    <row r="71" spans="1:3" ht="21">
      <c r="A71" s="52" t="s">
        <v>113</v>
      </c>
      <c r="B71" s="38" t="s">
        <v>81</v>
      </c>
      <c r="C71" s="39">
        <f>225.1-65.8</f>
        <v>159.3</v>
      </c>
    </row>
    <row r="72" spans="1:3" ht="24.75" customHeight="1">
      <c r="A72" s="35" t="s">
        <v>103</v>
      </c>
      <c r="B72" s="56" t="s">
        <v>117</v>
      </c>
      <c r="C72" s="50">
        <f>C73+C74</f>
        <v>630.2</v>
      </c>
    </row>
    <row r="73" spans="1:3" ht="33" customHeight="1">
      <c r="A73" s="55" t="s">
        <v>115</v>
      </c>
      <c r="B73" s="54" t="s">
        <v>116</v>
      </c>
      <c r="C73" s="39">
        <v>611.6</v>
      </c>
    </row>
    <row r="74" spans="1:3" ht="45" customHeight="1">
      <c r="A74" s="52" t="s">
        <v>114</v>
      </c>
      <c r="B74" s="38" t="s">
        <v>105</v>
      </c>
      <c r="C74" s="39">
        <v>18.6</v>
      </c>
    </row>
    <row r="75" spans="1:3" ht="23.25" customHeight="1">
      <c r="A75" s="35" t="s">
        <v>129</v>
      </c>
      <c r="B75" s="49" t="s">
        <v>127</v>
      </c>
      <c r="C75" s="50">
        <f>C76</f>
        <v>12.5</v>
      </c>
    </row>
    <row r="76" spans="1:3" ht="35.25" customHeight="1">
      <c r="A76" s="52" t="s">
        <v>128</v>
      </c>
      <c r="B76" s="38" t="s">
        <v>130</v>
      </c>
      <c r="C76" s="39">
        <v>12.5</v>
      </c>
    </row>
    <row r="77" spans="1:3" ht="19.5" customHeight="1">
      <c r="A77" s="35" t="s">
        <v>131</v>
      </c>
      <c r="B77" s="49" t="s">
        <v>126</v>
      </c>
      <c r="C77" s="50">
        <f>C78</f>
        <v>55.5</v>
      </c>
    </row>
    <row r="78" spans="1:3" ht="38.25" customHeight="1">
      <c r="A78" s="52" t="s">
        <v>132</v>
      </c>
      <c r="B78" s="38" t="s">
        <v>133</v>
      </c>
      <c r="C78" s="39">
        <v>55.5</v>
      </c>
    </row>
    <row r="79" spans="1:3" ht="13.5" customHeight="1">
      <c r="A79" s="11"/>
      <c r="B79" s="40" t="s">
        <v>62</v>
      </c>
      <c r="C79" s="13">
        <f>C7+C62</f>
        <v>2748.6</v>
      </c>
    </row>
    <row r="80" spans="1:3" ht="12.75">
      <c r="A80" s="41"/>
      <c r="B80" s="42"/>
      <c r="C80" s="43"/>
    </row>
    <row r="81" spans="1:3" ht="12.75">
      <c r="A81" s="41"/>
      <c r="B81" s="42"/>
      <c r="C81" s="43"/>
    </row>
    <row r="82" spans="1:3" ht="12.75">
      <c r="A82" s="41"/>
      <c r="B82" s="42"/>
      <c r="C82" s="43"/>
    </row>
    <row r="83" spans="1:3" ht="12.75">
      <c r="A83" s="41"/>
      <c r="B83" s="42"/>
      <c r="C83" s="43"/>
    </row>
    <row r="84" spans="1:3" ht="12.75">
      <c r="A84" s="41"/>
      <c r="B84" s="42"/>
      <c r="C84" s="43"/>
    </row>
    <row r="85" spans="1:3" ht="12.75">
      <c r="A85" s="41"/>
      <c r="B85" s="42"/>
      <c r="C85" s="43"/>
    </row>
    <row r="86" spans="1:3" ht="12.75">
      <c r="A86" s="41"/>
      <c r="B86" s="42"/>
      <c r="C86" s="43"/>
    </row>
    <row r="87" spans="1:3" ht="12.75">
      <c r="A87" s="41"/>
      <c r="B87" s="42"/>
      <c r="C87" s="43"/>
    </row>
    <row r="88" spans="1:3" ht="12.75">
      <c r="A88" s="41"/>
      <c r="B88" s="42"/>
      <c r="C88" s="43"/>
    </row>
  </sheetData>
  <sheetProtection/>
  <mergeCells count="2">
    <mergeCell ref="A4:C4"/>
    <mergeCell ref="A5:C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2019-01-11T09:32:44Z</cp:lastPrinted>
  <dcterms:created xsi:type="dcterms:W3CDTF">2007-11-29T10:57:32Z</dcterms:created>
  <dcterms:modified xsi:type="dcterms:W3CDTF">2019-12-04T12:33:20Z</dcterms:modified>
  <cp:category/>
  <cp:version/>
  <cp:contentType/>
  <cp:contentStatus/>
</cp:coreProperties>
</file>