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бюджета'!$10:$11</definedName>
  </definedNames>
  <calcPr fullCalcOnLoad="1"/>
</workbook>
</file>

<file path=xl/sharedStrings.xml><?xml version="1.0" encoding="utf-8"?>
<sst xmlns="http://schemas.openxmlformats.org/spreadsheetml/2006/main" count="365" uniqueCount="101">
  <si>
    <t>Эк.класс.</t>
  </si>
  <si>
    <t>Доп.класс</t>
  </si>
  <si>
    <t>#Н/Д</t>
  </si>
  <si>
    <t>Уточненный лимит БО</t>
  </si>
  <si>
    <t>Остаток лимитов</t>
  </si>
  <si>
    <t>0000</t>
  </si>
  <si>
    <t>000</t>
  </si>
  <si>
    <t>0100</t>
  </si>
  <si>
    <t>0104</t>
  </si>
  <si>
    <t>100</t>
  </si>
  <si>
    <t>200</t>
  </si>
  <si>
    <t>800</t>
  </si>
  <si>
    <t>0113</t>
  </si>
  <si>
    <t>500</t>
  </si>
  <si>
    <t>0200</t>
  </si>
  <si>
    <t>0203</t>
  </si>
  <si>
    <t>0500</t>
  </si>
  <si>
    <t>0400</t>
  </si>
  <si>
    <t>0409</t>
  </si>
  <si>
    <t>0300</t>
  </si>
  <si>
    <t>0412</t>
  </si>
  <si>
    <t>0102</t>
  </si>
  <si>
    <t>ВСЕГО РАСХОДОВ:</t>
  </si>
  <si>
    <t>Наименование расхода</t>
  </si>
  <si>
    <t>Ведомство</t>
  </si>
  <si>
    <t>Раздел, подраздел</t>
  </si>
  <si>
    <t>Целевая статья</t>
  </si>
  <si>
    <t>Вид расхода</t>
  </si>
  <si>
    <t>Процент исполнения к плану года (%)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</si>
  <si>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</si>
  <si>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</si>
  <si>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 и структурные подразделения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</si>
  <si>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</si>
  <si>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</si>
  <si>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</si>
  <si>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</si>
  <si>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</si>
  <si>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</si>
  <si>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</si>
  <si>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</si>
  <si>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Жилищно-коммунальное хозяйство</t>
  </si>
  <si>
    <t>Владение, пользование и распоряжение имуществом, находящимся в муниципальной собственности поселения</t>
  </si>
  <si>
    <t>Национальная экономика</t>
  </si>
  <si>
    <t>Дорожное хозяйство (дорожные фонды)</t>
  </si>
  <si>
    <t>Мероприятия в сфере дорожной деятельности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</si>
  <si>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</si>
  <si>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</si>
  <si>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Содействие в развитии сельскохозяйственного производства, создание условий для развития малого предпринимательства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</si>
  <si>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</si>
  <si>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</si>
  <si>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Финансовое обеспечение расходных обязательств муниципального образованияжэ, возникших при выполнении переданных полномочий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</si>
  <si>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</si>
  <si>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Другие вопросы органов местного самоуправления</t>
  </si>
  <si>
    <t>Обеспечение пожарной безопасности</t>
  </si>
  <si>
    <t>0310</t>
  </si>
  <si>
    <t>Мероприятия по пожарной безопасности</t>
  </si>
  <si>
    <t>Мероприятия в установленной сфере деятельности</t>
  </si>
  <si>
    <t>0503</t>
  </si>
  <si>
    <t>Благоустройство</t>
  </si>
  <si>
    <t>Мероприятия по благоустройству</t>
  </si>
  <si>
    <t>990</t>
  </si>
  <si>
    <t>Мероприятия по уличному освящению</t>
  </si>
  <si>
    <t>Резервный фонд</t>
  </si>
  <si>
    <t>0111</t>
  </si>
  <si>
    <t>0000000000</t>
  </si>
  <si>
    <t>7110000000</t>
  </si>
  <si>
    <t>7130004130</t>
  </si>
  <si>
    <t>7130004030</t>
  </si>
  <si>
    <t>7130004000</t>
  </si>
  <si>
    <t>7130000000</t>
  </si>
  <si>
    <t>7110010030</t>
  </si>
  <si>
    <t>7110010020</t>
  </si>
  <si>
    <t>7110010000</t>
  </si>
  <si>
    <t>7120004020</t>
  </si>
  <si>
    <t>7120004000</t>
  </si>
  <si>
    <t>7120000000</t>
  </si>
  <si>
    <t>7140004040</t>
  </si>
  <si>
    <t>7140004000</t>
  </si>
  <si>
    <t>7140000000</t>
  </si>
  <si>
    <t>71100511800</t>
  </si>
  <si>
    <t>7110018000</t>
  </si>
  <si>
    <t>7110010010</t>
  </si>
  <si>
    <t>7110001040</t>
  </si>
  <si>
    <t>7110007010</t>
  </si>
  <si>
    <t>7110001020</t>
  </si>
  <si>
    <t>000000000</t>
  </si>
  <si>
    <t>7110010080</t>
  </si>
  <si>
    <t xml:space="preserve"> Ведомственная  структура расходов бюджета муниципального образования        
</t>
  </si>
  <si>
    <t>Уточненный план на 2020 год               (тыс. рублей)</t>
  </si>
  <si>
    <t>Исполнение за 1 квартал   2020 год          (тыс. рублей)</t>
  </si>
  <si>
    <t xml:space="preserve">  Шахровское  сельское поселение Омутнинского района Кировской области   за 1 квартал  2020 года</t>
  </si>
  <si>
    <t>Муниципальная программа"Развитие Шахровского сельского поселения на 2015-2022 годы"</t>
  </si>
  <si>
    <t>Муниципальная подпрограмма "Развитие муниципального управления на 2015 - 2022 годы"</t>
  </si>
  <si>
    <t>Муниципальная программа "Развитие муниципального управления на 2015 - 2022 годы"</t>
  </si>
  <si>
    <t>Муниципальная подпрограмма "Развитие муниципального управления  на 2015- 2022 годы"</t>
  </si>
  <si>
    <t>Муниципальная подпрограмма "Пожарная безопасность на территории Шахровского сельского поселения на 2015 - 2022 годы"</t>
  </si>
  <si>
    <t>Муниципальная подподпрограмма " Дорожная деятельность на территории Шахровского сельского поселения на 2015 - 2022 годы"</t>
  </si>
  <si>
    <t>Муниципальная подпрограмма "Развитие муниципального управления  на 2015 - 2022годы"</t>
  </si>
  <si>
    <t>Муниципальная подпрограмма "Благоустройство территории Шахровского сельского поселения на 2015 - 2022 годы"</t>
  </si>
  <si>
    <t>Осуществление внутреннего финансового контроля за исполнением бюджета поселения</t>
  </si>
  <si>
    <t xml:space="preserve">Приложение № 3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</si>
</sst>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9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176" fontId="4" fillId="33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right" vertical="top" shrinkToFit="1"/>
    </xf>
    <xf numFmtId="10" fontId="4" fillId="34" borderId="10" xfId="0" applyNumberFormat="1" applyFont="1" applyFill="1" applyBorder="1" applyAlignment="1">
      <alignment horizontal="right" vertical="top" shrinkToFit="1"/>
    </xf>
    <xf numFmtId="0" fontId="4" fillId="2" borderId="11" xfId="0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176" fontId="2" fillId="33" borderId="10" xfId="0" applyNumberFormat="1" applyFont="1" applyFill="1" applyBorder="1" applyAlignment="1">
      <alignment horizontal="right" vertical="top" shrinkToFit="1"/>
    </xf>
    <xf numFmtId="176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right" vertical="top" shrinkToFi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176" fontId="4" fillId="2" borderId="11" xfId="0" applyNumberFormat="1" applyFont="1" applyFill="1" applyBorder="1" applyAlignment="1">
      <alignment horizontal="right" vertical="center" wrapText="1"/>
    </xf>
    <xf numFmtId="177" fontId="4" fillId="2" borderId="11" xfId="0" applyNumberFormat="1" applyFont="1" applyFill="1" applyBorder="1" applyAlignment="1">
      <alignment horizontal="right" vertical="top" wrapText="1"/>
    </xf>
    <xf numFmtId="177" fontId="2" fillId="2" borderId="11" xfId="0" applyNumberFormat="1" applyFont="1" applyFill="1" applyBorder="1" applyAlignment="1">
      <alignment horizontal="right" vertical="top" wrapText="1"/>
    </xf>
    <xf numFmtId="0" fontId="3" fillId="2" borderId="0" xfId="162" applyFont="1" applyFill="1" applyAlignment="1">
      <alignment horizontal="center" wrapText="1"/>
      <protection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3" fillId="2" borderId="0" xfId="162" applyFont="1" applyFill="1" applyAlignment="1">
      <alignment horizontal="center"/>
      <protection/>
    </xf>
    <xf numFmtId="0" fontId="3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168" applyFont="1" applyFill="1" applyBorder="1" applyAlignment="1">
      <alignment horizontal="center" vertical="center" wrapText="1"/>
      <protection/>
    </xf>
    <xf numFmtId="0" fontId="2" fillId="2" borderId="11" xfId="168" applyFont="1" applyFill="1" applyBorder="1" applyAlignment="1">
      <alignment horizontal="center" vertical="center" wrapText="1"/>
      <protection/>
    </xf>
    <xf numFmtId="0" fontId="2" fillId="2" borderId="13" xfId="169" applyFont="1" applyFill="1" applyBorder="1" applyAlignment="1">
      <alignment horizontal="center" vertical="center" wrapText="1"/>
      <protection/>
    </xf>
    <xf numFmtId="0" fontId="2" fillId="2" borderId="14" xfId="169" applyFont="1" applyFill="1" applyBorder="1" applyAlignment="1">
      <alignment horizontal="center" vertical="center" wrapText="1"/>
      <protection/>
    </xf>
    <xf numFmtId="0" fontId="2" fillId="2" borderId="13" xfId="161" applyFont="1" applyFill="1" applyBorder="1" applyAlignment="1">
      <alignment horizontal="center" vertical="center" wrapText="1"/>
      <protection/>
    </xf>
    <xf numFmtId="0" fontId="2" fillId="2" borderId="14" xfId="161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left" wrapText="1"/>
    </xf>
    <xf numFmtId="0" fontId="2" fillId="2" borderId="13" xfId="163" applyFont="1" applyFill="1" applyBorder="1" applyAlignment="1">
      <alignment horizontal="center" vertical="center" wrapText="1"/>
      <protection/>
    </xf>
    <xf numFmtId="0" fontId="2" fillId="2" borderId="11" xfId="163" applyFont="1" applyFill="1" applyBorder="1" applyAlignment="1">
      <alignment horizontal="center" vertical="center" wrapText="1"/>
      <protection/>
    </xf>
    <xf numFmtId="0" fontId="2" fillId="2" borderId="13" xfId="164" applyFont="1" applyFill="1" applyBorder="1" applyAlignment="1">
      <alignment horizontal="center" vertical="center" wrapText="1"/>
      <protection/>
    </xf>
    <xf numFmtId="0" fontId="2" fillId="2" borderId="11" xfId="164" applyFont="1" applyFill="1" applyBorder="1" applyAlignment="1">
      <alignment horizontal="center" vertical="center" wrapText="1"/>
      <protection/>
    </xf>
    <xf numFmtId="0" fontId="2" fillId="2" borderId="13" xfId="165" applyFont="1" applyFill="1" applyBorder="1" applyAlignment="1">
      <alignment horizontal="center" vertical="center" wrapText="1"/>
      <protection/>
    </xf>
    <xf numFmtId="0" fontId="2" fillId="2" borderId="11" xfId="165" applyFont="1" applyFill="1" applyBorder="1" applyAlignment="1">
      <alignment horizontal="center" vertical="center" wrapText="1"/>
      <protection/>
    </xf>
    <xf numFmtId="0" fontId="2" fillId="2" borderId="13" xfId="166" applyFont="1" applyFill="1" applyBorder="1" applyAlignment="1">
      <alignment horizontal="center" vertical="center" wrapText="1"/>
      <protection/>
    </xf>
    <xf numFmtId="0" fontId="2" fillId="2" borderId="11" xfId="166" applyFont="1" applyFill="1" applyBorder="1" applyAlignment="1">
      <alignment horizontal="center" vertical="center" wrapText="1"/>
      <protection/>
    </xf>
    <xf numFmtId="0" fontId="2" fillId="2" borderId="13" xfId="167" applyFont="1" applyFill="1" applyBorder="1" applyAlignment="1">
      <alignment horizontal="center" vertical="center" wrapText="1"/>
      <protection/>
    </xf>
    <xf numFmtId="0" fontId="2" fillId="2" borderId="11" xfId="167" applyFont="1" applyFill="1" applyBorder="1" applyAlignment="1">
      <alignment horizontal="center" vertical="center" wrapText="1"/>
      <protection/>
    </xf>
  </cellXfs>
  <cellStyles count="175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 10" xfId="161"/>
    <cellStyle name="Обычный 2" xfId="162"/>
    <cellStyle name="Обычный 3" xfId="163"/>
    <cellStyle name="Обычный 4" xfId="164"/>
    <cellStyle name="Обычный 5" xfId="165"/>
    <cellStyle name="Обычный 6" xfId="166"/>
    <cellStyle name="Обычный 7" xfId="167"/>
    <cellStyle name="Обычный 8" xfId="168"/>
    <cellStyle name="Обычный 9" xfId="169"/>
    <cellStyle name="Followed Hyperlink" xfId="170"/>
    <cellStyle name="Плохой" xfId="171"/>
    <cellStyle name="Пояснение" xfId="172"/>
    <cellStyle name="Примечание" xfId="173"/>
    <cellStyle name="Примечание 10" xfId="174"/>
    <cellStyle name="Примечание 2" xfId="175"/>
    <cellStyle name="Примечание 3" xfId="176"/>
    <cellStyle name="Примечание 4" xfId="177"/>
    <cellStyle name="Примечание 5" xfId="178"/>
    <cellStyle name="Примечание 6" xfId="179"/>
    <cellStyle name="Примечание 7" xfId="180"/>
    <cellStyle name="Примечание 8" xfId="181"/>
    <cellStyle name="Примечание 9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I69"/>
  <sheetViews>
    <sheetView tabSelected="1" zoomScale="80" zoomScaleNormal="80" zoomScalePageLayoutView="0" workbookViewId="0" topLeftCell="A1">
      <pane ySplit="11" topLeftCell="A60" activePane="bottomLeft" state="frozen"/>
      <selection pane="topLeft" activeCell="A1" sqref="A1"/>
      <selection pane="bottomLeft" activeCell="A6" sqref="A6:AG6"/>
    </sheetView>
  </sheetViews>
  <sheetFormatPr defaultColWidth="9.140625" defaultRowHeight="12.75" outlineLevelRow="5"/>
  <cols>
    <col min="1" max="1" width="45.7109375" style="0" customWidth="1"/>
    <col min="2" max="3" width="8.57421875" style="0" customWidth="1"/>
    <col min="4" max="4" width="16.140625" style="0" customWidth="1"/>
    <col min="6" max="6" width="10.57421875" style="0" hidden="1" customWidth="1"/>
    <col min="7" max="10" width="12.28125" style="0" hidden="1" customWidth="1"/>
    <col min="11" max="11" width="15.00390625" style="0" hidden="1" customWidth="1"/>
    <col min="12" max="12" width="16.140625" style="0" hidden="1" customWidth="1"/>
    <col min="13" max="13" width="12.7109375" style="0" customWidth="1"/>
    <col min="14" max="27" width="12.8515625" style="0" hidden="1" customWidth="1"/>
    <col min="28" max="28" width="13.28125" style="0" customWidth="1"/>
    <col min="29" max="30" width="12.8515625" style="0" hidden="1" customWidth="1"/>
    <col min="31" max="32" width="16.140625" style="0" hidden="1" customWidth="1"/>
    <col min="33" max="33" width="12.8515625" style="0" hidden="1" customWidth="1"/>
    <col min="34" max="34" width="12.8515625" style="0" customWidth="1"/>
    <col min="35" max="35" width="12.8515625" style="0" hidden="1" customWidth="1"/>
  </cols>
  <sheetData>
    <row r="2" spans="13:34" ht="12.75">
      <c r="M2" s="27" t="s">
        <v>100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3:34" ht="12.75">
      <c r="M3" s="2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2.7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1"/>
    </row>
    <row r="5" spans="1:35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 customHeight="1">
      <c r="A6" s="30" t="s">
        <v>87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"/>
      <c r="AI6" s="3"/>
    </row>
    <row r="7" spans="1:35" ht="15.75">
      <c r="A7" s="29" t="s">
        <v>90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"/>
    </row>
    <row r="8" spans="1:35" ht="15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3"/>
    </row>
    <row r="9" spans="1:35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ht="12.75" customHeight="1">
      <c r="A10" s="41" t="s">
        <v>23</v>
      </c>
      <c r="B10" s="43" t="s">
        <v>24</v>
      </c>
      <c r="C10" s="45" t="s">
        <v>25</v>
      </c>
      <c r="D10" s="47" t="s">
        <v>26</v>
      </c>
      <c r="E10" s="49" t="s">
        <v>27</v>
      </c>
      <c r="F10" s="32" t="s">
        <v>0</v>
      </c>
      <c r="G10" s="32" t="s">
        <v>1</v>
      </c>
      <c r="H10" s="32" t="s">
        <v>2</v>
      </c>
      <c r="I10" s="32" t="s">
        <v>2</v>
      </c>
      <c r="J10" s="32" t="s">
        <v>2</v>
      </c>
      <c r="K10" s="32" t="s">
        <v>2</v>
      </c>
      <c r="L10" s="32" t="s">
        <v>2</v>
      </c>
      <c r="M10" s="34" t="s">
        <v>88</v>
      </c>
      <c r="N10" s="32" t="s">
        <v>2</v>
      </c>
      <c r="O10" s="32" t="s">
        <v>2</v>
      </c>
      <c r="P10" s="32" t="s">
        <v>2</v>
      </c>
      <c r="Q10" s="32" t="s">
        <v>2</v>
      </c>
      <c r="R10" s="32" t="s">
        <v>2</v>
      </c>
      <c r="S10" s="32" t="s">
        <v>2</v>
      </c>
      <c r="T10" s="32" t="s">
        <v>2</v>
      </c>
      <c r="U10" s="32" t="s">
        <v>3</v>
      </c>
      <c r="V10" s="32" t="s">
        <v>2</v>
      </c>
      <c r="W10" s="32" t="s">
        <v>2</v>
      </c>
      <c r="X10" s="32" t="s">
        <v>2</v>
      </c>
      <c r="Y10" s="32" t="s">
        <v>2</v>
      </c>
      <c r="Z10" s="32" t="s">
        <v>2</v>
      </c>
      <c r="AA10" s="32" t="s">
        <v>2</v>
      </c>
      <c r="AB10" s="36" t="s">
        <v>89</v>
      </c>
      <c r="AC10" s="4" t="s">
        <v>2</v>
      </c>
      <c r="AD10" s="32" t="s">
        <v>2</v>
      </c>
      <c r="AE10" s="32" t="s">
        <v>2</v>
      </c>
      <c r="AF10" s="32" t="s">
        <v>2</v>
      </c>
      <c r="AG10" s="32" t="s">
        <v>4</v>
      </c>
      <c r="AH10" s="38" t="s">
        <v>28</v>
      </c>
      <c r="AI10" s="32" t="s">
        <v>2</v>
      </c>
    </row>
    <row r="11" spans="1:35" ht="63" customHeight="1">
      <c r="A11" s="42"/>
      <c r="B11" s="44"/>
      <c r="C11" s="46"/>
      <c r="D11" s="48"/>
      <c r="E11" s="50"/>
      <c r="F11" s="33"/>
      <c r="G11" s="33"/>
      <c r="H11" s="33"/>
      <c r="I11" s="33"/>
      <c r="J11" s="33"/>
      <c r="K11" s="33"/>
      <c r="L11" s="33"/>
      <c r="M11" s="35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7"/>
      <c r="AC11" s="4"/>
      <c r="AD11" s="33"/>
      <c r="AE11" s="33"/>
      <c r="AF11" s="33"/>
      <c r="AG11" s="33"/>
      <c r="AH11" s="39"/>
      <c r="AI11" s="33"/>
    </row>
    <row r="12" spans="1:35" ht="12.75">
      <c r="A12" s="12" t="s">
        <v>22</v>
      </c>
      <c r="B12" s="13" t="s">
        <v>6</v>
      </c>
      <c r="C12" s="13" t="s">
        <v>5</v>
      </c>
      <c r="D12" s="13" t="s">
        <v>85</v>
      </c>
      <c r="E12" s="13" t="s">
        <v>6</v>
      </c>
      <c r="F12" s="14"/>
      <c r="G12" s="14"/>
      <c r="H12" s="14"/>
      <c r="I12" s="14"/>
      <c r="J12" s="14"/>
      <c r="K12" s="14"/>
      <c r="L12" s="14"/>
      <c r="M12" s="10">
        <f>M13</f>
        <v>2654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23">
        <f>AB13</f>
        <v>684.3999999999999</v>
      </c>
      <c r="AC12" s="15"/>
      <c r="AD12" s="14"/>
      <c r="AE12" s="14"/>
      <c r="AF12" s="14"/>
      <c r="AG12" s="14"/>
      <c r="AH12" s="24">
        <f>AB12/M12*100</f>
        <v>25.78749058025621</v>
      </c>
      <c r="AI12" s="9"/>
    </row>
    <row r="13" spans="1:35" ht="38.25">
      <c r="A13" s="5" t="s">
        <v>91</v>
      </c>
      <c r="B13" s="20" t="s">
        <v>60</v>
      </c>
      <c r="C13" s="20" t="s">
        <v>5</v>
      </c>
      <c r="D13" s="20" t="s">
        <v>64</v>
      </c>
      <c r="E13" s="20" t="s">
        <v>6</v>
      </c>
      <c r="F13" s="6" t="s">
        <v>6</v>
      </c>
      <c r="G13" s="6"/>
      <c r="H13" s="6"/>
      <c r="I13" s="6"/>
      <c r="J13" s="6"/>
      <c r="K13" s="6"/>
      <c r="L13" s="7">
        <v>0</v>
      </c>
      <c r="M13" s="10">
        <f>M14+M36+M41+M48+M61</f>
        <v>2654</v>
      </c>
      <c r="N13" s="10" t="e">
        <f>N14+N36+N41+N48+N61+#REF!</f>
        <v>#REF!</v>
      </c>
      <c r="O13" s="10" t="e">
        <f>O14+O36+O41+O48+O61+#REF!</f>
        <v>#REF!</v>
      </c>
      <c r="P13" s="10" t="e">
        <f>P14+P36+P41+P48+P61+#REF!</f>
        <v>#REF!</v>
      </c>
      <c r="Q13" s="10" t="e">
        <f>Q14+Q36+Q41+Q48+Q61+#REF!</f>
        <v>#REF!</v>
      </c>
      <c r="R13" s="10" t="e">
        <f>R14+R36+R41+R48+R61+#REF!</f>
        <v>#REF!</v>
      </c>
      <c r="S13" s="10" t="e">
        <f>S14+S36+S41+S48+S61+#REF!</f>
        <v>#REF!</v>
      </c>
      <c r="T13" s="10" t="e">
        <f>T14+T36+T41+T48+T61+#REF!</f>
        <v>#REF!</v>
      </c>
      <c r="U13" s="10" t="e">
        <f>U14+U36+U41+U48+U61+#REF!</f>
        <v>#REF!</v>
      </c>
      <c r="V13" s="10" t="e">
        <f>V14+V36+V41+V48+V61+#REF!</f>
        <v>#REF!</v>
      </c>
      <c r="W13" s="10" t="e">
        <f>W14+W36+W41+W48+W61+#REF!</f>
        <v>#REF!</v>
      </c>
      <c r="X13" s="10" t="e">
        <f>X14+X36+X41+X48+X61+#REF!</f>
        <v>#REF!</v>
      </c>
      <c r="Y13" s="10" t="e">
        <f>Y14+Y36+Y41+Y48+Y61+#REF!</f>
        <v>#REF!</v>
      </c>
      <c r="Z13" s="10" t="e">
        <f>Z14+Z36+Z41+Z48+Z61+#REF!</f>
        <v>#REF!</v>
      </c>
      <c r="AA13" s="10" t="e">
        <f>AA14+AA36+AA41+AA48+AA61+#REF!</f>
        <v>#REF!</v>
      </c>
      <c r="AB13" s="10">
        <f>AB14+AB36+AB41+AB48+AB61</f>
        <v>684.3999999999999</v>
      </c>
      <c r="AC13" s="10">
        <v>36279.55286</v>
      </c>
      <c r="AD13" s="10">
        <v>-36279.55286</v>
      </c>
      <c r="AE13" s="10">
        <v>66778.977</v>
      </c>
      <c r="AF13" s="11">
        <v>0</v>
      </c>
      <c r="AG13" s="10">
        <v>30499.42414</v>
      </c>
      <c r="AH13" s="24">
        <f aca="true" t="shared" si="0" ref="AH13:AH66">AB13/M13*100</f>
        <v>25.78749058025621</v>
      </c>
      <c r="AI13" s="7">
        <v>0</v>
      </c>
    </row>
    <row r="14" spans="1:35" ht="12.75" outlineLevel="1">
      <c r="A14" s="16" t="s">
        <v>29</v>
      </c>
      <c r="B14" s="6" t="s">
        <v>60</v>
      </c>
      <c r="C14" s="6" t="s">
        <v>7</v>
      </c>
      <c r="D14" s="6" t="s">
        <v>64</v>
      </c>
      <c r="E14" s="6" t="s">
        <v>6</v>
      </c>
      <c r="F14" s="6" t="s">
        <v>6</v>
      </c>
      <c r="G14" s="6"/>
      <c r="H14" s="6"/>
      <c r="I14" s="6"/>
      <c r="J14" s="6"/>
      <c r="K14" s="6"/>
      <c r="L14" s="17">
        <v>0</v>
      </c>
      <c r="M14" s="18">
        <f>M15+M19+M26+M25</f>
        <v>1290.8</v>
      </c>
      <c r="N14" s="18">
        <f aca="true" t="shared" si="1" ref="N14:AB14">N15+N19+N26+N25</f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920.15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303.4</v>
      </c>
      <c r="AC14" s="18" t="e">
        <f>AC15+AC19+AC26+AC25+AC24+#REF!</f>
        <v>#REF!</v>
      </c>
      <c r="AD14" s="18" t="e">
        <f>AD15+AD19+AD26+AD25+AD24+#REF!</f>
        <v>#REF!</v>
      </c>
      <c r="AE14" s="18" t="e">
        <f>AE15+AE19+AE26+AE25+AE24+#REF!</f>
        <v>#REF!</v>
      </c>
      <c r="AF14" s="18" t="e">
        <f>AF15+AF19+AF26+AF25+AF24+#REF!</f>
        <v>#REF!</v>
      </c>
      <c r="AG14" s="18" t="e">
        <f>AG15+AG19+AG26+AG25+AG24+#REF!</f>
        <v>#REF!</v>
      </c>
      <c r="AH14" s="25">
        <f t="shared" si="0"/>
        <v>23.50480322280756</v>
      </c>
      <c r="AI14" s="7">
        <v>0</v>
      </c>
    </row>
    <row r="15" spans="1:35" ht="48.75" customHeight="1" outlineLevel="1">
      <c r="A15" s="16" t="s">
        <v>48</v>
      </c>
      <c r="B15" s="6" t="s">
        <v>60</v>
      </c>
      <c r="C15" s="6" t="s">
        <v>21</v>
      </c>
      <c r="D15" s="6" t="s">
        <v>64</v>
      </c>
      <c r="E15" s="6" t="s">
        <v>6</v>
      </c>
      <c r="F15" s="6"/>
      <c r="G15" s="6"/>
      <c r="H15" s="6"/>
      <c r="I15" s="6"/>
      <c r="J15" s="6"/>
      <c r="K15" s="6"/>
      <c r="L15" s="17"/>
      <c r="M15" s="18">
        <f>M16</f>
        <v>458.2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f>AB16</f>
        <v>111.8</v>
      </c>
      <c r="AC15" s="18"/>
      <c r="AD15" s="18"/>
      <c r="AE15" s="18"/>
      <c r="AF15" s="19"/>
      <c r="AG15" s="18"/>
      <c r="AH15" s="25">
        <f t="shared" si="0"/>
        <v>24.39982540375382</v>
      </c>
      <c r="AI15" s="7"/>
    </row>
    <row r="16" spans="1:35" ht="39" customHeight="1" outlineLevel="1">
      <c r="A16" s="16" t="s">
        <v>92</v>
      </c>
      <c r="B16" s="6" t="s">
        <v>60</v>
      </c>
      <c r="C16" s="6" t="s">
        <v>21</v>
      </c>
      <c r="D16" s="6" t="s">
        <v>65</v>
      </c>
      <c r="E16" s="6" t="s">
        <v>6</v>
      </c>
      <c r="F16" s="6"/>
      <c r="G16" s="6"/>
      <c r="H16" s="6"/>
      <c r="I16" s="6"/>
      <c r="J16" s="6"/>
      <c r="K16" s="6"/>
      <c r="L16" s="17"/>
      <c r="M16" s="18">
        <f>M17</f>
        <v>458.2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f>AB17</f>
        <v>111.8</v>
      </c>
      <c r="AC16" s="18"/>
      <c r="AD16" s="18"/>
      <c r="AE16" s="18"/>
      <c r="AF16" s="19"/>
      <c r="AG16" s="18"/>
      <c r="AH16" s="25">
        <f t="shared" si="0"/>
        <v>24.39982540375382</v>
      </c>
      <c r="AI16" s="7"/>
    </row>
    <row r="17" spans="1:35" ht="12.75" outlineLevel="1">
      <c r="A17" s="16" t="s">
        <v>49</v>
      </c>
      <c r="B17" s="6" t="s">
        <v>60</v>
      </c>
      <c r="C17" s="6" t="s">
        <v>21</v>
      </c>
      <c r="D17" s="6" t="s">
        <v>84</v>
      </c>
      <c r="E17" s="6" t="s">
        <v>6</v>
      </c>
      <c r="F17" s="6"/>
      <c r="G17" s="6"/>
      <c r="H17" s="6"/>
      <c r="I17" s="6"/>
      <c r="J17" s="6"/>
      <c r="K17" s="6"/>
      <c r="L17" s="7"/>
      <c r="M17" s="10">
        <f>M18</f>
        <v>458.2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>
        <f>AB18</f>
        <v>111.8</v>
      </c>
      <c r="AC17" s="10"/>
      <c r="AD17" s="10"/>
      <c r="AE17" s="10"/>
      <c r="AF17" s="11"/>
      <c r="AG17" s="10"/>
      <c r="AH17" s="25">
        <f t="shared" si="0"/>
        <v>24.39982540375382</v>
      </c>
      <c r="AI17" s="7"/>
    </row>
    <row r="18" spans="1:35" ht="79.5" customHeight="1" outlineLevel="1">
      <c r="A18" s="16" t="s">
        <v>32</v>
      </c>
      <c r="B18" s="6" t="s">
        <v>60</v>
      </c>
      <c r="C18" s="6" t="s">
        <v>21</v>
      </c>
      <c r="D18" s="6" t="s">
        <v>84</v>
      </c>
      <c r="E18" s="6" t="s">
        <v>9</v>
      </c>
      <c r="F18" s="6"/>
      <c r="G18" s="6"/>
      <c r="H18" s="6"/>
      <c r="I18" s="6"/>
      <c r="J18" s="6"/>
      <c r="K18" s="6"/>
      <c r="L18" s="7"/>
      <c r="M18" s="18">
        <v>458.2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111.8</v>
      </c>
      <c r="AC18" s="10"/>
      <c r="AD18" s="10"/>
      <c r="AE18" s="10"/>
      <c r="AF18" s="11"/>
      <c r="AG18" s="10"/>
      <c r="AH18" s="25">
        <f t="shared" si="0"/>
        <v>24.39982540375382</v>
      </c>
      <c r="AI18" s="7"/>
    </row>
    <row r="19" spans="1:35" ht="66.75" customHeight="1" outlineLevel="2">
      <c r="A19" s="16" t="s">
        <v>30</v>
      </c>
      <c r="B19" s="6" t="s">
        <v>60</v>
      </c>
      <c r="C19" s="6" t="s">
        <v>8</v>
      </c>
      <c r="D19" s="6" t="s">
        <v>64</v>
      </c>
      <c r="E19" s="6" t="s">
        <v>6</v>
      </c>
      <c r="F19" s="6" t="s">
        <v>6</v>
      </c>
      <c r="G19" s="6"/>
      <c r="H19" s="6"/>
      <c r="I19" s="6"/>
      <c r="J19" s="6"/>
      <c r="K19" s="6"/>
      <c r="L19" s="17">
        <v>0</v>
      </c>
      <c r="M19" s="18">
        <f>M20</f>
        <v>811.6999999999999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906.35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f>AB20</f>
        <v>185.6</v>
      </c>
      <c r="AC19" s="18">
        <v>467.83479</v>
      </c>
      <c r="AD19" s="18">
        <v>-467.83479</v>
      </c>
      <c r="AE19" s="18">
        <v>906.35</v>
      </c>
      <c r="AF19" s="19">
        <v>0</v>
      </c>
      <c r="AG19" s="18">
        <v>438.51521</v>
      </c>
      <c r="AH19" s="25">
        <f t="shared" si="0"/>
        <v>22.86559073549341</v>
      </c>
      <c r="AI19" s="7">
        <v>0</v>
      </c>
    </row>
    <row r="20" spans="1:35" ht="43.5" customHeight="1" outlineLevel="3">
      <c r="A20" s="16" t="s">
        <v>92</v>
      </c>
      <c r="B20" s="6" t="s">
        <v>60</v>
      </c>
      <c r="C20" s="6" t="s">
        <v>8</v>
      </c>
      <c r="D20" s="6" t="s">
        <v>65</v>
      </c>
      <c r="E20" s="6" t="s">
        <v>6</v>
      </c>
      <c r="F20" s="6" t="s">
        <v>6</v>
      </c>
      <c r="G20" s="6"/>
      <c r="H20" s="6"/>
      <c r="I20" s="6"/>
      <c r="J20" s="6"/>
      <c r="K20" s="6"/>
      <c r="L20" s="17">
        <v>0</v>
      </c>
      <c r="M20" s="18">
        <f>M21</f>
        <v>811.6999999999999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906.35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>AB21</f>
        <v>185.6</v>
      </c>
      <c r="AC20" s="18">
        <v>467.83479</v>
      </c>
      <c r="AD20" s="18">
        <v>-467.83479</v>
      </c>
      <c r="AE20" s="18">
        <v>906.35</v>
      </c>
      <c r="AF20" s="19">
        <v>0</v>
      </c>
      <c r="AG20" s="18">
        <v>438.51521</v>
      </c>
      <c r="AH20" s="25">
        <f t="shared" si="0"/>
        <v>22.86559073549341</v>
      </c>
      <c r="AI20" s="7">
        <v>0</v>
      </c>
    </row>
    <row r="21" spans="1:35" ht="25.5" outlineLevel="4">
      <c r="A21" s="16" t="s">
        <v>31</v>
      </c>
      <c r="B21" s="6" t="s">
        <v>60</v>
      </c>
      <c r="C21" s="6" t="s">
        <v>8</v>
      </c>
      <c r="D21" s="6" t="s">
        <v>82</v>
      </c>
      <c r="E21" s="6" t="s">
        <v>6</v>
      </c>
      <c r="F21" s="6" t="s">
        <v>6</v>
      </c>
      <c r="G21" s="6"/>
      <c r="H21" s="6"/>
      <c r="I21" s="6"/>
      <c r="J21" s="6"/>
      <c r="K21" s="6"/>
      <c r="L21" s="17">
        <v>0</v>
      </c>
      <c r="M21" s="18">
        <f>M22+M23+M24</f>
        <v>811.6999999999999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892.55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>AB22+AB23+AB24</f>
        <v>185.6</v>
      </c>
      <c r="AC21" s="18">
        <v>458.88679</v>
      </c>
      <c r="AD21" s="18">
        <v>-458.88679</v>
      </c>
      <c r="AE21" s="18">
        <v>892.55</v>
      </c>
      <c r="AF21" s="19">
        <v>0</v>
      </c>
      <c r="AG21" s="18">
        <v>433.66321</v>
      </c>
      <c r="AH21" s="25">
        <f t="shared" si="0"/>
        <v>22.86559073549341</v>
      </c>
      <c r="AI21" s="7">
        <v>0</v>
      </c>
    </row>
    <row r="22" spans="1:35" ht="85.5" customHeight="1" outlineLevel="5">
      <c r="A22" s="16" t="s">
        <v>32</v>
      </c>
      <c r="B22" s="6" t="s">
        <v>60</v>
      </c>
      <c r="C22" s="6" t="s">
        <v>8</v>
      </c>
      <c r="D22" s="6" t="s">
        <v>82</v>
      </c>
      <c r="E22" s="6" t="s">
        <v>9</v>
      </c>
      <c r="F22" s="6" t="s">
        <v>6</v>
      </c>
      <c r="G22" s="6"/>
      <c r="H22" s="6"/>
      <c r="I22" s="6"/>
      <c r="J22" s="6"/>
      <c r="K22" s="6"/>
      <c r="L22" s="17">
        <v>0</v>
      </c>
      <c r="M22" s="18">
        <v>632.6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875.55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148.6</v>
      </c>
      <c r="AC22" s="18">
        <v>451.16879</v>
      </c>
      <c r="AD22" s="18">
        <v>-451.16879</v>
      </c>
      <c r="AE22" s="18">
        <v>875.55</v>
      </c>
      <c r="AF22" s="19">
        <v>0</v>
      </c>
      <c r="AG22" s="18">
        <v>424.38121</v>
      </c>
      <c r="AH22" s="25">
        <f t="shared" si="0"/>
        <v>23.490357255769837</v>
      </c>
      <c r="AI22" s="7">
        <v>0</v>
      </c>
    </row>
    <row r="23" spans="1:35" ht="36.75" customHeight="1" outlineLevel="5">
      <c r="A23" s="16" t="s">
        <v>33</v>
      </c>
      <c r="B23" s="6" t="s">
        <v>60</v>
      </c>
      <c r="C23" s="6" t="s">
        <v>8</v>
      </c>
      <c r="D23" s="6" t="s">
        <v>82</v>
      </c>
      <c r="E23" s="6" t="s">
        <v>10</v>
      </c>
      <c r="F23" s="6" t="s">
        <v>6</v>
      </c>
      <c r="G23" s="6"/>
      <c r="H23" s="6"/>
      <c r="I23" s="6"/>
      <c r="J23" s="6"/>
      <c r="K23" s="6"/>
      <c r="L23" s="17">
        <v>0</v>
      </c>
      <c r="M23" s="18">
        <v>177.2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17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35.6</v>
      </c>
      <c r="AC23" s="18">
        <v>7.718</v>
      </c>
      <c r="AD23" s="18">
        <v>-7.718</v>
      </c>
      <c r="AE23" s="18">
        <v>17</v>
      </c>
      <c r="AF23" s="19">
        <v>0</v>
      </c>
      <c r="AG23" s="18">
        <v>9.282</v>
      </c>
      <c r="AH23" s="25">
        <f t="shared" si="0"/>
        <v>20.090293453724605</v>
      </c>
      <c r="AI23" s="7">
        <v>0</v>
      </c>
    </row>
    <row r="24" spans="1:35" ht="12.75" outlineLevel="5">
      <c r="A24" s="16" t="s">
        <v>34</v>
      </c>
      <c r="B24" s="6" t="s">
        <v>60</v>
      </c>
      <c r="C24" s="6" t="s">
        <v>8</v>
      </c>
      <c r="D24" s="6" t="s">
        <v>82</v>
      </c>
      <c r="E24" s="6" t="s">
        <v>11</v>
      </c>
      <c r="F24" s="6"/>
      <c r="G24" s="6"/>
      <c r="H24" s="6"/>
      <c r="I24" s="6"/>
      <c r="J24" s="6"/>
      <c r="K24" s="6"/>
      <c r="L24" s="17"/>
      <c r="M24" s="18">
        <v>1.9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>
        <v>1.4</v>
      </c>
      <c r="AC24" s="18"/>
      <c r="AD24" s="18"/>
      <c r="AE24" s="18"/>
      <c r="AF24" s="19"/>
      <c r="AG24" s="18"/>
      <c r="AH24" s="25">
        <f t="shared" si="0"/>
        <v>73.68421052631578</v>
      </c>
      <c r="AI24" s="7"/>
    </row>
    <row r="25" spans="1:35" ht="12.75" outlineLevel="5">
      <c r="A25" s="16" t="s">
        <v>62</v>
      </c>
      <c r="B25" s="6" t="s">
        <v>60</v>
      </c>
      <c r="C25" s="6" t="s">
        <v>63</v>
      </c>
      <c r="D25" s="6" t="s">
        <v>83</v>
      </c>
      <c r="E25" s="6" t="s">
        <v>11</v>
      </c>
      <c r="F25" s="6"/>
      <c r="G25" s="6"/>
      <c r="H25" s="6"/>
      <c r="I25" s="6"/>
      <c r="J25" s="6"/>
      <c r="K25" s="6"/>
      <c r="L25" s="17"/>
      <c r="M25" s="18">
        <v>0.5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>
        <v>0</v>
      </c>
      <c r="AC25" s="18"/>
      <c r="AD25" s="18"/>
      <c r="AE25" s="18"/>
      <c r="AF25" s="19"/>
      <c r="AG25" s="18"/>
      <c r="AH25" s="25">
        <f t="shared" si="0"/>
        <v>0</v>
      </c>
      <c r="AI25" s="7"/>
    </row>
    <row r="26" spans="1:35" ht="12.75" outlineLevel="5">
      <c r="A26" s="16" t="s">
        <v>35</v>
      </c>
      <c r="B26" s="6" t="s">
        <v>60</v>
      </c>
      <c r="C26" s="6" t="s">
        <v>12</v>
      </c>
      <c r="D26" s="6" t="s">
        <v>64</v>
      </c>
      <c r="E26" s="6" t="s">
        <v>6</v>
      </c>
      <c r="F26" s="6" t="s">
        <v>6</v>
      </c>
      <c r="G26" s="6"/>
      <c r="H26" s="6"/>
      <c r="I26" s="6"/>
      <c r="J26" s="6"/>
      <c r="K26" s="6"/>
      <c r="L26" s="17">
        <v>0</v>
      </c>
      <c r="M26" s="18">
        <f>M27</f>
        <v>20.400000000000002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13.8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f>AB27</f>
        <v>6</v>
      </c>
      <c r="AC26" s="18">
        <v>8.948</v>
      </c>
      <c r="AD26" s="18">
        <v>-8.948</v>
      </c>
      <c r="AE26" s="18">
        <v>13.8</v>
      </c>
      <c r="AF26" s="19">
        <v>0</v>
      </c>
      <c r="AG26" s="18">
        <v>4.852</v>
      </c>
      <c r="AH26" s="25">
        <f t="shared" si="0"/>
        <v>29.411764705882348</v>
      </c>
      <c r="AI26" s="7">
        <v>0</v>
      </c>
    </row>
    <row r="27" spans="1:35" ht="45" customHeight="1" outlineLevel="1">
      <c r="A27" s="16" t="s">
        <v>93</v>
      </c>
      <c r="B27" s="6" t="s">
        <v>60</v>
      </c>
      <c r="C27" s="6" t="s">
        <v>12</v>
      </c>
      <c r="D27" s="6" t="s">
        <v>65</v>
      </c>
      <c r="E27" s="6" t="s">
        <v>6</v>
      </c>
      <c r="F27" s="6" t="s">
        <v>6</v>
      </c>
      <c r="G27" s="6"/>
      <c r="H27" s="6"/>
      <c r="I27" s="6"/>
      <c r="J27" s="6"/>
      <c r="K27" s="6"/>
      <c r="L27" s="17">
        <v>0</v>
      </c>
      <c r="M27" s="18">
        <f>M29</f>
        <v>20.400000000000002</v>
      </c>
      <c r="N27" s="18">
        <f aca="true" t="shared" si="2" ref="N27:AB27">N29</f>
        <v>0</v>
      </c>
      <c r="O27" s="18">
        <f t="shared" si="2"/>
        <v>0</v>
      </c>
      <c r="P27" s="18">
        <f t="shared" si="2"/>
        <v>0</v>
      </c>
      <c r="Q27" s="18">
        <f t="shared" si="2"/>
        <v>0</v>
      </c>
      <c r="R27" s="18">
        <f t="shared" si="2"/>
        <v>0</v>
      </c>
      <c r="S27" s="18">
        <f t="shared" si="2"/>
        <v>0</v>
      </c>
      <c r="T27" s="18">
        <f t="shared" si="2"/>
        <v>0</v>
      </c>
      <c r="U27" s="18">
        <f t="shared" si="2"/>
        <v>13377.889000000001</v>
      </c>
      <c r="V27" s="18">
        <f t="shared" si="2"/>
        <v>0</v>
      </c>
      <c r="W27" s="18">
        <f t="shared" si="2"/>
        <v>0</v>
      </c>
      <c r="X27" s="18">
        <f t="shared" si="2"/>
        <v>0</v>
      </c>
      <c r="Y27" s="18">
        <f t="shared" si="2"/>
        <v>0</v>
      </c>
      <c r="Z27" s="18">
        <f t="shared" si="2"/>
        <v>0</v>
      </c>
      <c r="AA27" s="18">
        <f t="shared" si="2"/>
        <v>0</v>
      </c>
      <c r="AB27" s="18">
        <f t="shared" si="2"/>
        <v>6</v>
      </c>
      <c r="AC27" s="18">
        <v>9245.57299</v>
      </c>
      <c r="AD27" s="18">
        <v>-9245.57299</v>
      </c>
      <c r="AE27" s="18">
        <v>15525.375</v>
      </c>
      <c r="AF27" s="19">
        <v>0</v>
      </c>
      <c r="AG27" s="18">
        <v>6279.80201</v>
      </c>
      <c r="AH27" s="25">
        <f t="shared" si="0"/>
        <v>29.411764705882348</v>
      </c>
      <c r="AI27" s="7">
        <v>0</v>
      </c>
    </row>
    <row r="28" spans="1:35" ht="12.75" outlineLevel="3">
      <c r="A28" s="16" t="s">
        <v>36</v>
      </c>
      <c r="B28" s="6" t="s">
        <v>60</v>
      </c>
      <c r="C28" s="6" t="s">
        <v>12</v>
      </c>
      <c r="D28" s="6" t="s">
        <v>65</v>
      </c>
      <c r="E28" s="6" t="s">
        <v>13</v>
      </c>
      <c r="F28" s="6" t="s">
        <v>6</v>
      </c>
      <c r="G28" s="6"/>
      <c r="H28" s="6"/>
      <c r="I28" s="6"/>
      <c r="J28" s="6"/>
      <c r="K28" s="6"/>
      <c r="L28" s="17">
        <v>0</v>
      </c>
      <c r="M28" s="18">
        <f>M29</f>
        <v>20.400000000000002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15525.375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f>AB29</f>
        <v>6</v>
      </c>
      <c r="AC28" s="18">
        <v>9245.57299</v>
      </c>
      <c r="AD28" s="18">
        <v>-9245.57299</v>
      </c>
      <c r="AE28" s="18">
        <v>15525.375</v>
      </c>
      <c r="AF28" s="19">
        <v>0</v>
      </c>
      <c r="AG28" s="18">
        <v>6279.80201</v>
      </c>
      <c r="AH28" s="25">
        <f t="shared" si="0"/>
        <v>29.411764705882348</v>
      </c>
      <c r="AI28" s="7">
        <v>0</v>
      </c>
    </row>
    <row r="29" spans="1:35" ht="58.5" customHeight="1" outlineLevel="4">
      <c r="A29" s="16" t="s">
        <v>50</v>
      </c>
      <c r="B29" s="6" t="s">
        <v>60</v>
      </c>
      <c r="C29" s="6" t="s">
        <v>12</v>
      </c>
      <c r="D29" s="6" t="s">
        <v>72</v>
      </c>
      <c r="E29" s="6" t="s">
        <v>6</v>
      </c>
      <c r="F29" s="6" t="s">
        <v>6</v>
      </c>
      <c r="G29" s="6"/>
      <c r="H29" s="6"/>
      <c r="I29" s="6"/>
      <c r="J29" s="6"/>
      <c r="K29" s="6"/>
      <c r="L29" s="17">
        <v>0</v>
      </c>
      <c r="M29" s="18">
        <f>M30+M34+M32</f>
        <v>20.400000000000002</v>
      </c>
      <c r="N29" s="18">
        <f aca="true" t="shared" si="3" ref="N29:AB29">N30+N34+N32</f>
        <v>0</v>
      </c>
      <c r="O29" s="18">
        <f t="shared" si="3"/>
        <v>0</v>
      </c>
      <c r="P29" s="18">
        <f t="shared" si="3"/>
        <v>0</v>
      </c>
      <c r="Q29" s="18">
        <f t="shared" si="3"/>
        <v>0</v>
      </c>
      <c r="R29" s="18">
        <f t="shared" si="3"/>
        <v>0</v>
      </c>
      <c r="S29" s="18">
        <f t="shared" si="3"/>
        <v>0</v>
      </c>
      <c r="T29" s="18">
        <f t="shared" si="3"/>
        <v>0</v>
      </c>
      <c r="U29" s="18">
        <f t="shared" si="3"/>
        <v>13377.889000000001</v>
      </c>
      <c r="V29" s="18">
        <f t="shared" si="3"/>
        <v>0</v>
      </c>
      <c r="W29" s="18">
        <f t="shared" si="3"/>
        <v>0</v>
      </c>
      <c r="X29" s="18">
        <f t="shared" si="3"/>
        <v>0</v>
      </c>
      <c r="Y29" s="18">
        <f t="shared" si="3"/>
        <v>0</v>
      </c>
      <c r="Z29" s="18">
        <f t="shared" si="3"/>
        <v>0</v>
      </c>
      <c r="AA29" s="18">
        <f t="shared" si="3"/>
        <v>0</v>
      </c>
      <c r="AB29" s="18">
        <f t="shared" si="3"/>
        <v>6</v>
      </c>
      <c r="AC29" s="18">
        <v>8733.43399</v>
      </c>
      <c r="AD29" s="18">
        <v>-8733.43399</v>
      </c>
      <c r="AE29" s="18">
        <v>14702.375</v>
      </c>
      <c r="AF29" s="19">
        <v>0</v>
      </c>
      <c r="AG29" s="18">
        <v>5968.94101</v>
      </c>
      <c r="AH29" s="25">
        <f t="shared" si="0"/>
        <v>29.411764705882348</v>
      </c>
      <c r="AI29" s="7">
        <v>0</v>
      </c>
    </row>
    <row r="30" spans="1:35" ht="38.25" outlineLevel="5">
      <c r="A30" s="16" t="s">
        <v>41</v>
      </c>
      <c r="B30" s="6" t="s">
        <v>60</v>
      </c>
      <c r="C30" s="6" t="s">
        <v>12</v>
      </c>
      <c r="D30" s="6" t="s">
        <v>81</v>
      </c>
      <c r="E30" s="6" t="s">
        <v>6</v>
      </c>
      <c r="F30" s="6" t="s">
        <v>6</v>
      </c>
      <c r="G30" s="6"/>
      <c r="H30" s="6"/>
      <c r="I30" s="6"/>
      <c r="J30" s="6"/>
      <c r="K30" s="6"/>
      <c r="L30" s="17">
        <v>0</v>
      </c>
      <c r="M30" s="18">
        <f>M31</f>
        <v>18.2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13286.289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f>AB31</f>
        <v>4.5</v>
      </c>
      <c r="AC30" s="18">
        <v>8036.52015</v>
      </c>
      <c r="AD30" s="18">
        <v>-8036.52015</v>
      </c>
      <c r="AE30" s="18">
        <v>13286.289</v>
      </c>
      <c r="AF30" s="19">
        <v>0</v>
      </c>
      <c r="AG30" s="18">
        <v>5249.76885</v>
      </c>
      <c r="AH30" s="25">
        <f t="shared" si="0"/>
        <v>24.725274725274726</v>
      </c>
      <c r="AI30" s="7">
        <v>0</v>
      </c>
    </row>
    <row r="31" spans="1:35" ht="12.75" outlineLevel="5">
      <c r="A31" s="16" t="s">
        <v>36</v>
      </c>
      <c r="B31" s="6" t="s">
        <v>60</v>
      </c>
      <c r="C31" s="6" t="s">
        <v>12</v>
      </c>
      <c r="D31" s="6" t="s">
        <v>81</v>
      </c>
      <c r="E31" s="6" t="s">
        <v>13</v>
      </c>
      <c r="F31" s="6" t="s">
        <v>6</v>
      </c>
      <c r="G31" s="6"/>
      <c r="H31" s="6"/>
      <c r="I31" s="6"/>
      <c r="J31" s="6"/>
      <c r="K31" s="6"/>
      <c r="L31" s="17">
        <v>0</v>
      </c>
      <c r="M31" s="18">
        <v>18.2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1413.486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4.5</v>
      </c>
      <c r="AC31" s="18">
        <v>694.31384</v>
      </c>
      <c r="AD31" s="18">
        <v>-694.31384</v>
      </c>
      <c r="AE31" s="18">
        <v>1413.486</v>
      </c>
      <c r="AF31" s="19">
        <v>0</v>
      </c>
      <c r="AG31" s="18">
        <v>719.17216</v>
      </c>
      <c r="AH31" s="25">
        <f t="shared" si="0"/>
        <v>24.725274725274726</v>
      </c>
      <c r="AI31" s="7">
        <v>0</v>
      </c>
    </row>
    <row r="32" spans="1:35" ht="25.5" outlineLevel="4">
      <c r="A32" s="16" t="s">
        <v>99</v>
      </c>
      <c r="B32" s="6" t="s">
        <v>60</v>
      </c>
      <c r="C32" s="6" t="s">
        <v>12</v>
      </c>
      <c r="D32" s="6" t="s">
        <v>86</v>
      </c>
      <c r="E32" s="6" t="s">
        <v>6</v>
      </c>
      <c r="F32" s="6"/>
      <c r="G32" s="6"/>
      <c r="H32" s="6"/>
      <c r="I32" s="6"/>
      <c r="J32" s="6"/>
      <c r="K32" s="6"/>
      <c r="L32" s="17"/>
      <c r="M32" s="18">
        <f aca="true" t="shared" si="4" ref="M32:AB32">M33</f>
        <v>0.6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8">
        <f t="shared" si="4"/>
        <v>0</v>
      </c>
      <c r="R32" s="18">
        <f t="shared" si="4"/>
        <v>0</v>
      </c>
      <c r="S32" s="18">
        <f t="shared" si="4"/>
        <v>0</v>
      </c>
      <c r="T32" s="18">
        <f t="shared" si="4"/>
        <v>0</v>
      </c>
      <c r="U32" s="18">
        <f t="shared" si="4"/>
        <v>0</v>
      </c>
      <c r="V32" s="18">
        <f t="shared" si="4"/>
        <v>0</v>
      </c>
      <c r="W32" s="18">
        <f t="shared" si="4"/>
        <v>0</v>
      </c>
      <c r="X32" s="18">
        <f t="shared" si="4"/>
        <v>0</v>
      </c>
      <c r="Y32" s="18">
        <f t="shared" si="4"/>
        <v>0</v>
      </c>
      <c r="Z32" s="18">
        <f t="shared" si="4"/>
        <v>0</v>
      </c>
      <c r="AA32" s="18">
        <f t="shared" si="4"/>
        <v>0</v>
      </c>
      <c r="AB32" s="18">
        <f t="shared" si="4"/>
        <v>0</v>
      </c>
      <c r="AC32" s="18"/>
      <c r="AD32" s="18"/>
      <c r="AE32" s="18"/>
      <c r="AF32" s="19"/>
      <c r="AG32" s="18"/>
      <c r="AH32" s="25">
        <f t="shared" si="0"/>
        <v>0</v>
      </c>
      <c r="AI32" s="7"/>
    </row>
    <row r="33" spans="1:35" ht="12.75" outlineLevel="4">
      <c r="A33" s="16" t="s">
        <v>36</v>
      </c>
      <c r="B33" s="6" t="s">
        <v>60</v>
      </c>
      <c r="C33" s="6" t="s">
        <v>12</v>
      </c>
      <c r="D33" s="6" t="s">
        <v>86</v>
      </c>
      <c r="E33" s="6" t="s">
        <v>13</v>
      </c>
      <c r="F33" s="6"/>
      <c r="G33" s="6"/>
      <c r="H33" s="6"/>
      <c r="I33" s="6"/>
      <c r="J33" s="6"/>
      <c r="K33" s="6"/>
      <c r="L33" s="17"/>
      <c r="M33" s="18">
        <v>0.6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v>0</v>
      </c>
      <c r="AC33" s="18"/>
      <c r="AD33" s="18"/>
      <c r="AE33" s="18"/>
      <c r="AF33" s="19"/>
      <c r="AG33" s="18"/>
      <c r="AH33" s="25">
        <f t="shared" si="0"/>
        <v>0</v>
      </c>
      <c r="AI33" s="7"/>
    </row>
    <row r="34" spans="1:35" ht="25.5" outlineLevel="5">
      <c r="A34" s="16" t="s">
        <v>52</v>
      </c>
      <c r="B34" s="6" t="s">
        <v>60</v>
      </c>
      <c r="C34" s="6" t="s">
        <v>12</v>
      </c>
      <c r="D34" s="6" t="s">
        <v>80</v>
      </c>
      <c r="E34" s="6" t="s">
        <v>6</v>
      </c>
      <c r="F34" s="6" t="s">
        <v>6</v>
      </c>
      <c r="G34" s="6"/>
      <c r="H34" s="6"/>
      <c r="I34" s="6"/>
      <c r="J34" s="6"/>
      <c r="K34" s="6"/>
      <c r="L34" s="17">
        <v>0</v>
      </c>
      <c r="M34" s="18">
        <f>M35</f>
        <v>1.6</v>
      </c>
      <c r="N34" s="18">
        <f aca="true" t="shared" si="5" ref="N34:AB34">N35</f>
        <v>0</v>
      </c>
      <c r="O34" s="18">
        <f t="shared" si="5"/>
        <v>0</v>
      </c>
      <c r="P34" s="18">
        <f t="shared" si="5"/>
        <v>0</v>
      </c>
      <c r="Q34" s="18">
        <f t="shared" si="5"/>
        <v>0</v>
      </c>
      <c r="R34" s="18">
        <f t="shared" si="5"/>
        <v>0</v>
      </c>
      <c r="S34" s="18">
        <f t="shared" si="5"/>
        <v>0</v>
      </c>
      <c r="T34" s="18">
        <f t="shared" si="5"/>
        <v>0</v>
      </c>
      <c r="U34" s="18">
        <f t="shared" si="5"/>
        <v>91.6</v>
      </c>
      <c r="V34" s="18">
        <f t="shared" si="5"/>
        <v>0</v>
      </c>
      <c r="W34" s="18">
        <f t="shared" si="5"/>
        <v>0</v>
      </c>
      <c r="X34" s="18">
        <f t="shared" si="5"/>
        <v>0</v>
      </c>
      <c r="Y34" s="18">
        <f t="shared" si="5"/>
        <v>0</v>
      </c>
      <c r="Z34" s="18">
        <f t="shared" si="5"/>
        <v>0</v>
      </c>
      <c r="AA34" s="18">
        <f t="shared" si="5"/>
        <v>0</v>
      </c>
      <c r="AB34" s="18">
        <f t="shared" si="5"/>
        <v>1.5</v>
      </c>
      <c r="AC34" s="18">
        <v>447.9</v>
      </c>
      <c r="AD34" s="18">
        <v>-447.9</v>
      </c>
      <c r="AE34" s="18">
        <v>731.4</v>
      </c>
      <c r="AF34" s="19">
        <v>0</v>
      </c>
      <c r="AG34" s="18">
        <v>283.5</v>
      </c>
      <c r="AH34" s="25">
        <f t="shared" si="0"/>
        <v>93.75</v>
      </c>
      <c r="AI34" s="7">
        <v>0</v>
      </c>
    </row>
    <row r="35" spans="1:35" ht="12.75" outlineLevel="5">
      <c r="A35" s="16" t="s">
        <v>34</v>
      </c>
      <c r="B35" s="6" t="s">
        <v>60</v>
      </c>
      <c r="C35" s="6" t="s">
        <v>12</v>
      </c>
      <c r="D35" s="6" t="s">
        <v>80</v>
      </c>
      <c r="E35" s="6" t="s">
        <v>11</v>
      </c>
      <c r="F35" s="6" t="s">
        <v>6</v>
      </c>
      <c r="G35" s="6"/>
      <c r="H35" s="6"/>
      <c r="I35" s="6"/>
      <c r="J35" s="6"/>
      <c r="K35" s="6"/>
      <c r="L35" s="17">
        <v>0</v>
      </c>
      <c r="M35" s="18">
        <v>1.6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91.6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1.5</v>
      </c>
      <c r="AC35" s="18">
        <v>64.239</v>
      </c>
      <c r="AD35" s="18">
        <v>-64.239</v>
      </c>
      <c r="AE35" s="18">
        <v>91.6</v>
      </c>
      <c r="AF35" s="19">
        <v>0</v>
      </c>
      <c r="AG35" s="18">
        <v>27.361</v>
      </c>
      <c r="AH35" s="25">
        <f t="shared" si="0"/>
        <v>93.75</v>
      </c>
      <c r="AI35" s="7">
        <v>0</v>
      </c>
    </row>
    <row r="36" spans="1:35" ht="12.75" outlineLevel="1">
      <c r="A36" s="16" t="s">
        <v>37</v>
      </c>
      <c r="B36" s="6" t="s">
        <v>60</v>
      </c>
      <c r="C36" s="6" t="s">
        <v>14</v>
      </c>
      <c r="D36" s="6" t="s">
        <v>64</v>
      </c>
      <c r="E36" s="6" t="s">
        <v>6</v>
      </c>
      <c r="F36" s="6" t="s">
        <v>6</v>
      </c>
      <c r="G36" s="6"/>
      <c r="H36" s="6"/>
      <c r="I36" s="6"/>
      <c r="J36" s="6"/>
      <c r="K36" s="6"/>
      <c r="L36" s="17">
        <v>0</v>
      </c>
      <c r="M36" s="18">
        <f>M37</f>
        <v>94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49380.052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f>AB37</f>
        <v>14.4</v>
      </c>
      <c r="AC36" s="18">
        <v>26102.35408</v>
      </c>
      <c r="AD36" s="18">
        <v>-26102.35408</v>
      </c>
      <c r="AE36" s="18">
        <v>49380.052</v>
      </c>
      <c r="AF36" s="19">
        <v>0</v>
      </c>
      <c r="AG36" s="18">
        <v>23277.69792</v>
      </c>
      <c r="AH36" s="25">
        <f t="shared" si="0"/>
        <v>15.319148936170212</v>
      </c>
      <c r="AI36" s="7">
        <v>0</v>
      </c>
    </row>
    <row r="37" spans="1:35" ht="12.75" outlineLevel="2">
      <c r="A37" s="16" t="s">
        <v>38</v>
      </c>
      <c r="B37" s="6" t="s">
        <v>60</v>
      </c>
      <c r="C37" s="6" t="s">
        <v>15</v>
      </c>
      <c r="D37" s="6" t="s">
        <v>64</v>
      </c>
      <c r="E37" s="6" t="s">
        <v>6</v>
      </c>
      <c r="F37" s="6" t="s">
        <v>6</v>
      </c>
      <c r="G37" s="6"/>
      <c r="H37" s="6"/>
      <c r="I37" s="6"/>
      <c r="J37" s="6"/>
      <c r="K37" s="6"/>
      <c r="L37" s="17">
        <v>0</v>
      </c>
      <c r="M37" s="18">
        <f>M38</f>
        <v>94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46136.202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f>AB38</f>
        <v>14.4</v>
      </c>
      <c r="AC37" s="18">
        <v>24188.89241</v>
      </c>
      <c r="AD37" s="18">
        <v>-24188.89241</v>
      </c>
      <c r="AE37" s="18">
        <v>46136.202</v>
      </c>
      <c r="AF37" s="19">
        <v>0</v>
      </c>
      <c r="AG37" s="18">
        <v>21947.30959</v>
      </c>
      <c r="AH37" s="25">
        <f t="shared" si="0"/>
        <v>15.319148936170212</v>
      </c>
      <c r="AI37" s="7">
        <v>0</v>
      </c>
    </row>
    <row r="38" spans="1:35" ht="45" customHeight="1" outlineLevel="3">
      <c r="A38" s="16" t="s">
        <v>94</v>
      </c>
      <c r="B38" s="6" t="s">
        <v>60</v>
      </c>
      <c r="C38" s="6" t="s">
        <v>15</v>
      </c>
      <c r="D38" s="6" t="s">
        <v>65</v>
      </c>
      <c r="E38" s="6" t="s">
        <v>6</v>
      </c>
      <c r="F38" s="6" t="s">
        <v>6</v>
      </c>
      <c r="G38" s="6"/>
      <c r="H38" s="6"/>
      <c r="I38" s="6"/>
      <c r="J38" s="6"/>
      <c r="K38" s="6"/>
      <c r="L38" s="17">
        <v>0</v>
      </c>
      <c r="M38" s="18">
        <f>M39</f>
        <v>94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46136.202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>AB39</f>
        <v>14.4</v>
      </c>
      <c r="AC38" s="18">
        <v>24188.89241</v>
      </c>
      <c r="AD38" s="18">
        <v>-24188.89241</v>
      </c>
      <c r="AE38" s="18">
        <v>46136.202</v>
      </c>
      <c r="AF38" s="19">
        <v>0</v>
      </c>
      <c r="AG38" s="18">
        <v>21947.30959</v>
      </c>
      <c r="AH38" s="25">
        <f t="shared" si="0"/>
        <v>15.319148936170212</v>
      </c>
      <c r="AI38" s="7">
        <v>0</v>
      </c>
    </row>
    <row r="39" spans="1:35" ht="71.25" customHeight="1" outlineLevel="4">
      <c r="A39" s="16" t="s">
        <v>39</v>
      </c>
      <c r="B39" s="6" t="s">
        <v>60</v>
      </c>
      <c r="C39" s="6" t="s">
        <v>15</v>
      </c>
      <c r="D39" s="6" t="s">
        <v>79</v>
      </c>
      <c r="E39" s="6" t="s">
        <v>6</v>
      </c>
      <c r="F39" s="6" t="s">
        <v>6</v>
      </c>
      <c r="G39" s="6"/>
      <c r="H39" s="6"/>
      <c r="I39" s="6"/>
      <c r="J39" s="6"/>
      <c r="K39" s="6"/>
      <c r="L39" s="17">
        <v>0</v>
      </c>
      <c r="M39" s="18">
        <f>M40</f>
        <v>94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22585.224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>AB40</f>
        <v>14.4</v>
      </c>
      <c r="AC39" s="18">
        <v>13558.51343</v>
      </c>
      <c r="AD39" s="18">
        <v>-13558.51343</v>
      </c>
      <c r="AE39" s="18">
        <v>22585.224</v>
      </c>
      <c r="AF39" s="19">
        <v>0</v>
      </c>
      <c r="AG39" s="18">
        <v>9026.71057</v>
      </c>
      <c r="AH39" s="25">
        <f t="shared" si="0"/>
        <v>15.319148936170212</v>
      </c>
      <c r="AI39" s="7">
        <v>0</v>
      </c>
    </row>
    <row r="40" spans="1:35" ht="79.5" customHeight="1" outlineLevel="5">
      <c r="A40" s="16" t="s">
        <v>32</v>
      </c>
      <c r="B40" s="6" t="s">
        <v>60</v>
      </c>
      <c r="C40" s="6" t="s">
        <v>15</v>
      </c>
      <c r="D40" s="6" t="s">
        <v>79</v>
      </c>
      <c r="E40" s="6" t="s">
        <v>9</v>
      </c>
      <c r="F40" s="6" t="s">
        <v>6</v>
      </c>
      <c r="G40" s="6"/>
      <c r="H40" s="6"/>
      <c r="I40" s="6"/>
      <c r="J40" s="6"/>
      <c r="K40" s="6"/>
      <c r="L40" s="17">
        <v>0</v>
      </c>
      <c r="M40" s="18">
        <v>94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8974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14.4</v>
      </c>
      <c r="AC40" s="18">
        <v>6201.03779</v>
      </c>
      <c r="AD40" s="18">
        <v>-6201.03779</v>
      </c>
      <c r="AE40" s="18">
        <v>8974</v>
      </c>
      <c r="AF40" s="19">
        <v>0</v>
      </c>
      <c r="AG40" s="18">
        <v>2772.96221</v>
      </c>
      <c r="AH40" s="25">
        <f t="shared" si="0"/>
        <v>15.319148936170212</v>
      </c>
      <c r="AI40" s="7">
        <v>0</v>
      </c>
    </row>
    <row r="41" spans="1:35" ht="25.5" outlineLevel="5">
      <c r="A41" s="16" t="s">
        <v>45</v>
      </c>
      <c r="B41" s="6" t="s">
        <v>60</v>
      </c>
      <c r="C41" s="6" t="s">
        <v>19</v>
      </c>
      <c r="D41" s="6" t="s">
        <v>64</v>
      </c>
      <c r="E41" s="6" t="s">
        <v>6</v>
      </c>
      <c r="F41" s="6" t="s">
        <v>6</v>
      </c>
      <c r="G41" s="6"/>
      <c r="H41" s="6"/>
      <c r="I41" s="6"/>
      <c r="J41" s="6"/>
      <c r="K41" s="6"/>
      <c r="L41" s="17">
        <v>0</v>
      </c>
      <c r="M41" s="18">
        <f>M42</f>
        <v>985.6999999999999</v>
      </c>
      <c r="N41" s="18">
        <f aca="true" t="shared" si="6" ref="N41:AB41">N42</f>
        <v>0</v>
      </c>
      <c r="O41" s="18">
        <f t="shared" si="6"/>
        <v>0</v>
      </c>
      <c r="P41" s="18">
        <f t="shared" si="6"/>
        <v>0</v>
      </c>
      <c r="Q41" s="18">
        <f t="shared" si="6"/>
        <v>0</v>
      </c>
      <c r="R41" s="18">
        <f t="shared" si="6"/>
        <v>0</v>
      </c>
      <c r="S41" s="18">
        <f t="shared" si="6"/>
        <v>0</v>
      </c>
      <c r="T41" s="18">
        <f t="shared" si="6"/>
        <v>0</v>
      </c>
      <c r="U41" s="18">
        <f t="shared" si="6"/>
        <v>32</v>
      </c>
      <c r="V41" s="18">
        <f t="shared" si="6"/>
        <v>0</v>
      </c>
      <c r="W41" s="18">
        <f t="shared" si="6"/>
        <v>0</v>
      </c>
      <c r="X41" s="18">
        <f t="shared" si="6"/>
        <v>0</v>
      </c>
      <c r="Y41" s="18">
        <f t="shared" si="6"/>
        <v>0</v>
      </c>
      <c r="Z41" s="18">
        <f t="shared" si="6"/>
        <v>0</v>
      </c>
      <c r="AA41" s="18">
        <f t="shared" si="6"/>
        <v>0</v>
      </c>
      <c r="AB41" s="18">
        <f t="shared" si="6"/>
        <v>213.29999999999998</v>
      </c>
      <c r="AC41" s="18">
        <v>4872.67564</v>
      </c>
      <c r="AD41" s="18">
        <v>-4872.67564</v>
      </c>
      <c r="AE41" s="18">
        <v>7748.277</v>
      </c>
      <c r="AF41" s="19">
        <v>0</v>
      </c>
      <c r="AG41" s="18">
        <v>2875.60136</v>
      </c>
      <c r="AH41" s="25">
        <f t="shared" si="0"/>
        <v>21.639444049913767</v>
      </c>
      <c r="AI41" s="7">
        <v>0</v>
      </c>
    </row>
    <row r="42" spans="1:35" ht="12.75" outlineLevel="5">
      <c r="A42" s="16" t="s">
        <v>53</v>
      </c>
      <c r="B42" s="6" t="s">
        <v>60</v>
      </c>
      <c r="C42" s="6" t="s">
        <v>54</v>
      </c>
      <c r="D42" s="6" t="s">
        <v>78</v>
      </c>
      <c r="E42" s="6" t="s">
        <v>6</v>
      </c>
      <c r="F42" s="6" t="s">
        <v>6</v>
      </c>
      <c r="G42" s="6"/>
      <c r="H42" s="6"/>
      <c r="I42" s="6"/>
      <c r="J42" s="6"/>
      <c r="K42" s="6"/>
      <c r="L42" s="17">
        <v>0</v>
      </c>
      <c r="M42" s="18">
        <f>M43</f>
        <v>985.6999999999999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32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f>AB43</f>
        <v>213.29999999999998</v>
      </c>
      <c r="AC42" s="18">
        <v>0</v>
      </c>
      <c r="AD42" s="18">
        <v>0</v>
      </c>
      <c r="AE42" s="18">
        <v>32</v>
      </c>
      <c r="AF42" s="19">
        <v>0</v>
      </c>
      <c r="AG42" s="18">
        <v>32</v>
      </c>
      <c r="AH42" s="25">
        <f t="shared" si="0"/>
        <v>21.639444049913767</v>
      </c>
      <c r="AI42" s="7">
        <v>0</v>
      </c>
    </row>
    <row r="43" spans="1:35" ht="38.25" outlineLevel="5">
      <c r="A43" s="16" t="s">
        <v>95</v>
      </c>
      <c r="B43" s="6" t="s">
        <v>60</v>
      </c>
      <c r="C43" s="6" t="s">
        <v>54</v>
      </c>
      <c r="D43" s="6" t="s">
        <v>78</v>
      </c>
      <c r="E43" s="6" t="s">
        <v>6</v>
      </c>
      <c r="F43" s="6" t="s">
        <v>6</v>
      </c>
      <c r="G43" s="6"/>
      <c r="H43" s="6"/>
      <c r="I43" s="6"/>
      <c r="J43" s="6"/>
      <c r="K43" s="6"/>
      <c r="L43" s="17">
        <v>0</v>
      </c>
      <c r="M43" s="18">
        <f>M44</f>
        <v>985.6999999999999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218.5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f>AB44</f>
        <v>213.29999999999998</v>
      </c>
      <c r="AC43" s="18">
        <v>23.75</v>
      </c>
      <c r="AD43" s="18">
        <v>-23.75</v>
      </c>
      <c r="AE43" s="18">
        <v>218.5</v>
      </c>
      <c r="AF43" s="19">
        <v>0</v>
      </c>
      <c r="AG43" s="18">
        <v>194.75</v>
      </c>
      <c r="AH43" s="25">
        <f t="shared" si="0"/>
        <v>21.639444049913767</v>
      </c>
      <c r="AI43" s="7">
        <v>0</v>
      </c>
    </row>
    <row r="44" spans="1:35" ht="36.75" customHeight="1" outlineLevel="4">
      <c r="A44" s="16" t="s">
        <v>56</v>
      </c>
      <c r="B44" s="6" t="s">
        <v>60</v>
      </c>
      <c r="C44" s="6" t="s">
        <v>54</v>
      </c>
      <c r="D44" s="6" t="s">
        <v>77</v>
      </c>
      <c r="E44" s="6" t="s">
        <v>6</v>
      </c>
      <c r="F44" s="6" t="s">
        <v>6</v>
      </c>
      <c r="G44" s="6"/>
      <c r="H44" s="6"/>
      <c r="I44" s="6"/>
      <c r="J44" s="6"/>
      <c r="K44" s="6"/>
      <c r="L44" s="17">
        <v>0</v>
      </c>
      <c r="M44" s="18">
        <f>M45</f>
        <v>985.6999999999999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4170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f>AB45</f>
        <v>213.29999999999998</v>
      </c>
      <c r="AC44" s="18">
        <v>530.49174</v>
      </c>
      <c r="AD44" s="18">
        <v>-530.49174</v>
      </c>
      <c r="AE44" s="18">
        <v>4170</v>
      </c>
      <c r="AF44" s="19">
        <v>0</v>
      </c>
      <c r="AG44" s="18">
        <v>3639.50826</v>
      </c>
      <c r="AH44" s="25">
        <f t="shared" si="0"/>
        <v>21.639444049913767</v>
      </c>
      <c r="AI44" s="7">
        <v>0</v>
      </c>
    </row>
    <row r="45" spans="1:35" ht="17.25" customHeight="1" outlineLevel="5">
      <c r="A45" s="16" t="s">
        <v>55</v>
      </c>
      <c r="B45" s="6" t="s">
        <v>60</v>
      </c>
      <c r="C45" s="6" t="s">
        <v>54</v>
      </c>
      <c r="D45" s="6" t="s">
        <v>76</v>
      </c>
      <c r="E45" s="6" t="s">
        <v>6</v>
      </c>
      <c r="F45" s="6" t="s">
        <v>6</v>
      </c>
      <c r="G45" s="6"/>
      <c r="H45" s="6"/>
      <c r="I45" s="6"/>
      <c r="J45" s="6"/>
      <c r="K45" s="6"/>
      <c r="L45" s="17">
        <v>0</v>
      </c>
      <c r="M45" s="18">
        <f>M46+M47</f>
        <v>985.6999999999999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2445.4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f>AB46+AB47</f>
        <v>213.29999999999998</v>
      </c>
      <c r="AC45" s="18">
        <v>91.89974</v>
      </c>
      <c r="AD45" s="18">
        <v>-91.89974</v>
      </c>
      <c r="AE45" s="18">
        <v>2445.4</v>
      </c>
      <c r="AF45" s="19">
        <v>0</v>
      </c>
      <c r="AG45" s="18">
        <v>2353.50026</v>
      </c>
      <c r="AH45" s="25">
        <f t="shared" si="0"/>
        <v>21.639444049913767</v>
      </c>
      <c r="AI45" s="7">
        <v>0</v>
      </c>
    </row>
    <row r="46" spans="1:35" ht="79.5" customHeight="1" outlineLevel="5">
      <c r="A46" s="16" t="s">
        <v>32</v>
      </c>
      <c r="B46" s="6" t="s">
        <v>60</v>
      </c>
      <c r="C46" s="6" t="s">
        <v>54</v>
      </c>
      <c r="D46" s="6" t="s">
        <v>76</v>
      </c>
      <c r="E46" s="6" t="s">
        <v>9</v>
      </c>
      <c r="F46" s="6" t="s">
        <v>6</v>
      </c>
      <c r="G46" s="6"/>
      <c r="H46" s="6"/>
      <c r="I46" s="6"/>
      <c r="J46" s="6"/>
      <c r="K46" s="6"/>
      <c r="L46" s="17">
        <v>0</v>
      </c>
      <c r="M46" s="18">
        <v>868.8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1494.6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194.7</v>
      </c>
      <c r="AC46" s="18">
        <v>323.592</v>
      </c>
      <c r="AD46" s="18">
        <v>-323.592</v>
      </c>
      <c r="AE46" s="18">
        <v>1494.6</v>
      </c>
      <c r="AF46" s="19">
        <v>0</v>
      </c>
      <c r="AG46" s="18">
        <v>1171.008</v>
      </c>
      <c r="AH46" s="25">
        <f t="shared" si="0"/>
        <v>22.41022099447514</v>
      </c>
      <c r="AI46" s="7">
        <v>0</v>
      </c>
    </row>
    <row r="47" spans="1:35" ht="25.5" outlineLevel="5">
      <c r="A47" s="16" t="s">
        <v>33</v>
      </c>
      <c r="B47" s="6" t="s">
        <v>60</v>
      </c>
      <c r="C47" s="6" t="s">
        <v>54</v>
      </c>
      <c r="D47" s="6" t="s">
        <v>76</v>
      </c>
      <c r="E47" s="6" t="s">
        <v>10</v>
      </c>
      <c r="F47" s="6" t="s">
        <v>6</v>
      </c>
      <c r="G47" s="6"/>
      <c r="H47" s="6"/>
      <c r="I47" s="6"/>
      <c r="J47" s="6"/>
      <c r="K47" s="6"/>
      <c r="L47" s="17">
        <v>0</v>
      </c>
      <c r="M47" s="18">
        <v>116.9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230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18.6</v>
      </c>
      <c r="AC47" s="18">
        <v>115</v>
      </c>
      <c r="AD47" s="18">
        <v>-115</v>
      </c>
      <c r="AE47" s="18">
        <v>230</v>
      </c>
      <c r="AF47" s="19">
        <v>0</v>
      </c>
      <c r="AG47" s="18">
        <v>115</v>
      </c>
      <c r="AH47" s="25">
        <f t="shared" si="0"/>
        <v>15.911035072711721</v>
      </c>
      <c r="AI47" s="7">
        <v>0</v>
      </c>
    </row>
    <row r="48" spans="1:35" ht="12.75" outlineLevel="4">
      <c r="A48" s="16" t="s">
        <v>42</v>
      </c>
      <c r="B48" s="6" t="s">
        <v>60</v>
      </c>
      <c r="C48" s="6" t="s">
        <v>17</v>
      </c>
      <c r="D48" s="6" t="s">
        <v>64</v>
      </c>
      <c r="E48" s="6" t="s">
        <v>6</v>
      </c>
      <c r="F48" s="6" t="s">
        <v>6</v>
      </c>
      <c r="G48" s="6"/>
      <c r="H48" s="6"/>
      <c r="I48" s="6"/>
      <c r="J48" s="6"/>
      <c r="K48" s="6"/>
      <c r="L48" s="17">
        <v>0</v>
      </c>
      <c r="M48" s="18">
        <f>M49+M54</f>
        <v>250.5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10256.5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>AB49+AB54</f>
        <v>141</v>
      </c>
      <c r="AC48" s="18">
        <v>5466.589</v>
      </c>
      <c r="AD48" s="18">
        <v>-5466.589</v>
      </c>
      <c r="AE48" s="18">
        <v>10256.5</v>
      </c>
      <c r="AF48" s="19">
        <v>0</v>
      </c>
      <c r="AG48" s="18">
        <v>4789.911</v>
      </c>
      <c r="AH48" s="25">
        <f t="shared" si="0"/>
        <v>56.287425149700596</v>
      </c>
      <c r="AI48" s="7">
        <v>0</v>
      </c>
    </row>
    <row r="49" spans="1:35" ht="12.75" outlineLevel="5">
      <c r="A49" s="16" t="s">
        <v>43</v>
      </c>
      <c r="B49" s="6" t="s">
        <v>60</v>
      </c>
      <c r="C49" s="6" t="s">
        <v>18</v>
      </c>
      <c r="D49" s="6" t="s">
        <v>64</v>
      </c>
      <c r="E49" s="6" t="s">
        <v>6</v>
      </c>
      <c r="F49" s="6" t="s">
        <v>6</v>
      </c>
      <c r="G49" s="6"/>
      <c r="H49" s="6"/>
      <c r="I49" s="6"/>
      <c r="J49" s="6"/>
      <c r="K49" s="6"/>
      <c r="L49" s="17">
        <v>0</v>
      </c>
      <c r="M49" s="18">
        <f>M50</f>
        <v>237.7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7529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>AB50</f>
        <v>137.1</v>
      </c>
      <c r="AC49" s="18">
        <v>4258.6</v>
      </c>
      <c r="AD49" s="18">
        <v>-4258.6</v>
      </c>
      <c r="AE49" s="18">
        <v>7529</v>
      </c>
      <c r="AF49" s="19">
        <v>0</v>
      </c>
      <c r="AG49" s="18">
        <v>3270.4</v>
      </c>
      <c r="AH49" s="25">
        <f t="shared" si="0"/>
        <v>57.67774505679428</v>
      </c>
      <c r="AI49" s="7">
        <v>0</v>
      </c>
    </row>
    <row r="50" spans="1:35" ht="38.25" outlineLevel="5">
      <c r="A50" s="16" t="s">
        <v>96</v>
      </c>
      <c r="B50" s="6" t="s">
        <v>60</v>
      </c>
      <c r="C50" s="6" t="s">
        <v>18</v>
      </c>
      <c r="D50" s="6" t="s">
        <v>75</v>
      </c>
      <c r="E50" s="6" t="s">
        <v>6</v>
      </c>
      <c r="F50" s="6" t="s">
        <v>6</v>
      </c>
      <c r="G50" s="6"/>
      <c r="H50" s="6"/>
      <c r="I50" s="6"/>
      <c r="J50" s="6"/>
      <c r="K50" s="6"/>
      <c r="L50" s="17">
        <v>0</v>
      </c>
      <c r="M50" s="18">
        <f>M51</f>
        <v>237.7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2017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>AB51</f>
        <v>137.1</v>
      </c>
      <c r="AC50" s="18">
        <v>766.96</v>
      </c>
      <c r="AD50" s="18">
        <v>-766.96</v>
      </c>
      <c r="AE50" s="18">
        <v>2017</v>
      </c>
      <c r="AF50" s="19">
        <v>0</v>
      </c>
      <c r="AG50" s="18">
        <v>1250.04</v>
      </c>
      <c r="AH50" s="25">
        <f>AB50/M50*100</f>
        <v>57.67774505679428</v>
      </c>
      <c r="AI50" s="7">
        <v>0</v>
      </c>
    </row>
    <row r="51" spans="1:35" ht="29.25" customHeight="1" outlineLevel="5">
      <c r="A51" s="16" t="s">
        <v>56</v>
      </c>
      <c r="B51" s="6" t="s">
        <v>60</v>
      </c>
      <c r="C51" s="6" t="s">
        <v>18</v>
      </c>
      <c r="D51" s="6" t="s">
        <v>74</v>
      </c>
      <c r="E51" s="6" t="s">
        <v>6</v>
      </c>
      <c r="F51" s="6" t="s">
        <v>6</v>
      </c>
      <c r="G51" s="6"/>
      <c r="H51" s="6"/>
      <c r="I51" s="6"/>
      <c r="J51" s="6"/>
      <c r="K51" s="6"/>
      <c r="L51" s="17">
        <v>0</v>
      </c>
      <c r="M51" s="18">
        <f>M52</f>
        <v>237.7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710.5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>AB52</f>
        <v>137.1</v>
      </c>
      <c r="AC51" s="18">
        <v>441.029</v>
      </c>
      <c r="AD51" s="18">
        <v>-441.029</v>
      </c>
      <c r="AE51" s="18">
        <v>710.5</v>
      </c>
      <c r="AF51" s="19">
        <v>0</v>
      </c>
      <c r="AG51" s="18">
        <v>269.471</v>
      </c>
      <c r="AH51" s="25">
        <f t="shared" si="0"/>
        <v>57.67774505679428</v>
      </c>
      <c r="AI51" s="7">
        <v>0</v>
      </c>
    </row>
    <row r="52" spans="1:35" ht="12.75" outlineLevel="4">
      <c r="A52" s="16" t="s">
        <v>44</v>
      </c>
      <c r="B52" s="6" t="s">
        <v>60</v>
      </c>
      <c r="C52" s="6" t="s">
        <v>18</v>
      </c>
      <c r="D52" s="6" t="s">
        <v>73</v>
      </c>
      <c r="E52" s="6" t="s">
        <v>6</v>
      </c>
      <c r="F52" s="6" t="s">
        <v>6</v>
      </c>
      <c r="G52" s="6"/>
      <c r="H52" s="6"/>
      <c r="I52" s="6"/>
      <c r="J52" s="6"/>
      <c r="K52" s="6"/>
      <c r="L52" s="17">
        <v>0</v>
      </c>
      <c r="M52" s="18">
        <f>M53</f>
        <v>237.7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127.7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f>AB53</f>
        <v>137.1</v>
      </c>
      <c r="AC52" s="18">
        <v>0</v>
      </c>
      <c r="AD52" s="18">
        <v>0</v>
      </c>
      <c r="AE52" s="18">
        <v>127.7</v>
      </c>
      <c r="AF52" s="19">
        <v>0</v>
      </c>
      <c r="AG52" s="18">
        <v>127.7</v>
      </c>
      <c r="AH52" s="25">
        <f t="shared" si="0"/>
        <v>57.67774505679428</v>
      </c>
      <c r="AI52" s="7">
        <v>0</v>
      </c>
    </row>
    <row r="53" spans="1:35" ht="25.5" outlineLevel="5">
      <c r="A53" s="16" t="s">
        <v>33</v>
      </c>
      <c r="B53" s="6" t="s">
        <v>60</v>
      </c>
      <c r="C53" s="6" t="s">
        <v>18</v>
      </c>
      <c r="D53" s="6" t="s">
        <v>73</v>
      </c>
      <c r="E53" s="6" t="s">
        <v>10</v>
      </c>
      <c r="F53" s="6" t="s">
        <v>6</v>
      </c>
      <c r="G53" s="6"/>
      <c r="H53" s="6"/>
      <c r="I53" s="6"/>
      <c r="J53" s="6"/>
      <c r="K53" s="6"/>
      <c r="L53" s="17">
        <v>0</v>
      </c>
      <c r="M53" s="18">
        <v>237.7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127.7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137.1</v>
      </c>
      <c r="AC53" s="18">
        <v>0</v>
      </c>
      <c r="AD53" s="18">
        <v>0</v>
      </c>
      <c r="AE53" s="18">
        <v>127.7</v>
      </c>
      <c r="AF53" s="19">
        <v>0</v>
      </c>
      <c r="AG53" s="18">
        <v>127.7</v>
      </c>
      <c r="AH53" s="25">
        <f t="shared" si="0"/>
        <v>57.67774505679428</v>
      </c>
      <c r="AI53" s="7">
        <v>0</v>
      </c>
    </row>
    <row r="54" spans="1:35" ht="25.5" outlineLevel="2">
      <c r="A54" s="16" t="s">
        <v>46</v>
      </c>
      <c r="B54" s="6" t="s">
        <v>60</v>
      </c>
      <c r="C54" s="6" t="s">
        <v>20</v>
      </c>
      <c r="D54" s="6" t="s">
        <v>64</v>
      </c>
      <c r="E54" s="6" t="s">
        <v>6</v>
      </c>
      <c r="F54" s="6" t="s">
        <v>6</v>
      </c>
      <c r="G54" s="6"/>
      <c r="H54" s="6"/>
      <c r="I54" s="6"/>
      <c r="J54" s="6"/>
      <c r="K54" s="6"/>
      <c r="L54" s="17">
        <v>0</v>
      </c>
      <c r="M54" s="18">
        <f>M55</f>
        <v>12.8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3243.85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f>AB55</f>
        <v>3.9</v>
      </c>
      <c r="AC54" s="18">
        <v>1913.46167</v>
      </c>
      <c r="AD54" s="18">
        <v>-1913.46167</v>
      </c>
      <c r="AE54" s="18">
        <v>3243.85</v>
      </c>
      <c r="AF54" s="19">
        <v>0</v>
      </c>
      <c r="AG54" s="18">
        <v>1330.38833</v>
      </c>
      <c r="AH54" s="25">
        <f t="shared" si="0"/>
        <v>30.46875</v>
      </c>
      <c r="AI54" s="7">
        <v>0</v>
      </c>
    </row>
    <row r="55" spans="1:35" ht="39" customHeight="1" outlineLevel="3">
      <c r="A55" s="16" t="s">
        <v>97</v>
      </c>
      <c r="B55" s="6" t="s">
        <v>60</v>
      </c>
      <c r="C55" s="6" t="s">
        <v>20</v>
      </c>
      <c r="D55" s="6" t="s">
        <v>65</v>
      </c>
      <c r="E55" s="6" t="s">
        <v>6</v>
      </c>
      <c r="F55" s="6" t="s">
        <v>6</v>
      </c>
      <c r="G55" s="6"/>
      <c r="H55" s="6"/>
      <c r="I55" s="6"/>
      <c r="J55" s="6"/>
      <c r="K55" s="6"/>
      <c r="L55" s="17">
        <v>0</v>
      </c>
      <c r="M55" s="18">
        <f>M56</f>
        <v>12.8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3243.85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f>AB56</f>
        <v>3.9</v>
      </c>
      <c r="AC55" s="18">
        <v>1913.46167</v>
      </c>
      <c r="AD55" s="18">
        <v>-1913.46167</v>
      </c>
      <c r="AE55" s="18">
        <v>3243.85</v>
      </c>
      <c r="AF55" s="19">
        <v>0</v>
      </c>
      <c r="AG55" s="18">
        <v>1330.38833</v>
      </c>
      <c r="AH55" s="25">
        <f t="shared" si="0"/>
        <v>30.46875</v>
      </c>
      <c r="AI55" s="7">
        <v>0</v>
      </c>
    </row>
    <row r="56" spans="1:35" ht="62.25" customHeight="1" outlineLevel="4">
      <c r="A56" s="16" t="s">
        <v>50</v>
      </c>
      <c r="B56" s="6" t="s">
        <v>60</v>
      </c>
      <c r="C56" s="6" t="s">
        <v>20</v>
      </c>
      <c r="D56" s="6" t="s">
        <v>72</v>
      </c>
      <c r="E56" s="6" t="s">
        <v>6</v>
      </c>
      <c r="F56" s="6" t="s">
        <v>6</v>
      </c>
      <c r="G56" s="6"/>
      <c r="H56" s="6"/>
      <c r="I56" s="6"/>
      <c r="J56" s="6"/>
      <c r="K56" s="6"/>
      <c r="L56" s="17">
        <v>0</v>
      </c>
      <c r="M56" s="18">
        <f>M57+M59</f>
        <v>12.8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3243.85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f>AB57+AB59</f>
        <v>3.9</v>
      </c>
      <c r="AC56" s="18">
        <v>1913.46167</v>
      </c>
      <c r="AD56" s="18">
        <v>-1913.46167</v>
      </c>
      <c r="AE56" s="18">
        <v>3243.85</v>
      </c>
      <c r="AF56" s="19">
        <v>0</v>
      </c>
      <c r="AG56" s="18">
        <v>1330.38833</v>
      </c>
      <c r="AH56" s="25">
        <f t="shared" si="0"/>
        <v>30.46875</v>
      </c>
      <c r="AI56" s="7">
        <v>0</v>
      </c>
    </row>
    <row r="57" spans="1:35" ht="55.5" customHeight="1" outlineLevel="5">
      <c r="A57" s="16" t="s">
        <v>47</v>
      </c>
      <c r="B57" s="6" t="s">
        <v>60</v>
      </c>
      <c r="C57" s="6" t="s">
        <v>20</v>
      </c>
      <c r="D57" s="6" t="s">
        <v>71</v>
      </c>
      <c r="E57" s="6" t="s">
        <v>6</v>
      </c>
      <c r="F57" s="6" t="s">
        <v>6</v>
      </c>
      <c r="G57" s="6"/>
      <c r="H57" s="6"/>
      <c r="I57" s="6"/>
      <c r="J57" s="6"/>
      <c r="K57" s="6"/>
      <c r="L57" s="17">
        <v>0</v>
      </c>
      <c r="M57" s="18">
        <f>M58</f>
        <v>1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2338.4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f>AB58</f>
        <v>1</v>
      </c>
      <c r="AC57" s="18">
        <v>1323.78086</v>
      </c>
      <c r="AD57" s="18">
        <v>-1323.78086</v>
      </c>
      <c r="AE57" s="18">
        <v>2338.4</v>
      </c>
      <c r="AF57" s="19">
        <v>0</v>
      </c>
      <c r="AG57" s="18">
        <v>1014.61914</v>
      </c>
      <c r="AH57" s="25">
        <f t="shared" si="0"/>
        <v>100</v>
      </c>
      <c r="AI57" s="7">
        <v>0</v>
      </c>
    </row>
    <row r="58" spans="1:35" ht="12.75" outlineLevel="5">
      <c r="A58" s="16" t="s">
        <v>36</v>
      </c>
      <c r="B58" s="6" t="s">
        <v>60</v>
      </c>
      <c r="C58" s="6" t="s">
        <v>20</v>
      </c>
      <c r="D58" s="6" t="s">
        <v>71</v>
      </c>
      <c r="E58" s="6" t="s">
        <v>13</v>
      </c>
      <c r="F58" s="6" t="s">
        <v>6</v>
      </c>
      <c r="G58" s="6"/>
      <c r="H58" s="6"/>
      <c r="I58" s="6"/>
      <c r="J58" s="6"/>
      <c r="K58" s="6"/>
      <c r="L58" s="17">
        <v>0</v>
      </c>
      <c r="M58" s="18">
        <v>1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893.45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1</v>
      </c>
      <c r="AC58" s="18">
        <v>581.33581</v>
      </c>
      <c r="AD58" s="18">
        <v>-581.33581</v>
      </c>
      <c r="AE58" s="18">
        <v>893.45</v>
      </c>
      <c r="AF58" s="19">
        <v>0</v>
      </c>
      <c r="AG58" s="18">
        <v>312.11419</v>
      </c>
      <c r="AH58" s="25">
        <f t="shared" si="0"/>
        <v>100</v>
      </c>
      <c r="AI58" s="7">
        <v>0</v>
      </c>
    </row>
    <row r="59" spans="1:35" ht="95.25" customHeight="1" outlineLevel="5">
      <c r="A59" s="16" t="s">
        <v>51</v>
      </c>
      <c r="B59" s="6" t="s">
        <v>60</v>
      </c>
      <c r="C59" s="6" t="s">
        <v>20</v>
      </c>
      <c r="D59" s="6" t="s">
        <v>70</v>
      </c>
      <c r="E59" s="6" t="s">
        <v>6</v>
      </c>
      <c r="F59" s="6" t="s">
        <v>6</v>
      </c>
      <c r="G59" s="6"/>
      <c r="H59" s="6"/>
      <c r="I59" s="6"/>
      <c r="J59" s="6"/>
      <c r="K59" s="6"/>
      <c r="L59" s="17">
        <v>0</v>
      </c>
      <c r="M59" s="18">
        <f>M60</f>
        <v>11.8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12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>AB60</f>
        <v>2.9</v>
      </c>
      <c r="AC59" s="18">
        <v>8.345</v>
      </c>
      <c r="AD59" s="18">
        <v>-8.345</v>
      </c>
      <c r="AE59" s="18">
        <v>12</v>
      </c>
      <c r="AF59" s="19">
        <v>0</v>
      </c>
      <c r="AG59" s="18">
        <v>3.655</v>
      </c>
      <c r="AH59" s="25">
        <f t="shared" si="0"/>
        <v>24.576271186440675</v>
      </c>
      <c r="AI59" s="7">
        <v>0</v>
      </c>
    </row>
    <row r="60" spans="1:35" ht="12.75" outlineLevel="1">
      <c r="A60" s="16" t="s">
        <v>36</v>
      </c>
      <c r="B60" s="6" t="s">
        <v>60</v>
      </c>
      <c r="C60" s="6" t="s">
        <v>20</v>
      </c>
      <c r="D60" s="6" t="s">
        <v>70</v>
      </c>
      <c r="E60" s="6" t="s">
        <v>13</v>
      </c>
      <c r="F60" s="6" t="s">
        <v>6</v>
      </c>
      <c r="G60" s="6"/>
      <c r="H60" s="6"/>
      <c r="I60" s="6"/>
      <c r="J60" s="6"/>
      <c r="K60" s="6"/>
      <c r="L60" s="17">
        <v>0</v>
      </c>
      <c r="M60" s="18">
        <v>11.8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967.2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2.9</v>
      </c>
      <c r="AC60" s="18">
        <v>463.791</v>
      </c>
      <c r="AD60" s="18">
        <v>-463.791</v>
      </c>
      <c r="AE60" s="18">
        <v>967.2</v>
      </c>
      <c r="AF60" s="19">
        <v>0</v>
      </c>
      <c r="AG60" s="18">
        <v>503.409</v>
      </c>
      <c r="AH60" s="25">
        <f t="shared" si="0"/>
        <v>24.576271186440675</v>
      </c>
      <c r="AI60" s="7">
        <v>0</v>
      </c>
    </row>
    <row r="61" spans="1:35" ht="12.75" outlineLevel="2">
      <c r="A61" s="16" t="s">
        <v>40</v>
      </c>
      <c r="B61" s="6" t="s">
        <v>60</v>
      </c>
      <c r="C61" s="6" t="s">
        <v>16</v>
      </c>
      <c r="D61" s="6" t="s">
        <v>64</v>
      </c>
      <c r="E61" s="6" t="s">
        <v>6</v>
      </c>
      <c r="F61" s="6" t="s">
        <v>6</v>
      </c>
      <c r="G61" s="6"/>
      <c r="H61" s="6"/>
      <c r="I61" s="6"/>
      <c r="J61" s="6"/>
      <c r="K61" s="6"/>
      <c r="L61" s="17">
        <v>0</v>
      </c>
      <c r="M61" s="18">
        <f>M62</f>
        <v>33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967.2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AB62</f>
        <v>12.3</v>
      </c>
      <c r="AC61" s="18">
        <v>463.791</v>
      </c>
      <c r="AD61" s="18">
        <v>-463.791</v>
      </c>
      <c r="AE61" s="18">
        <v>967.2</v>
      </c>
      <c r="AF61" s="19">
        <v>0</v>
      </c>
      <c r="AG61" s="18">
        <v>503.409</v>
      </c>
      <c r="AH61" s="25">
        <f t="shared" si="0"/>
        <v>37.27272727272727</v>
      </c>
      <c r="AI61" s="7">
        <v>0</v>
      </c>
    </row>
    <row r="62" spans="1:35" ht="12.75" outlineLevel="1">
      <c r="A62" s="16" t="s">
        <v>58</v>
      </c>
      <c r="B62" s="6" t="s">
        <v>60</v>
      </c>
      <c r="C62" s="6" t="s">
        <v>57</v>
      </c>
      <c r="D62" s="6" t="s">
        <v>64</v>
      </c>
      <c r="E62" s="6" t="s">
        <v>6</v>
      </c>
      <c r="F62" s="6" t="s">
        <v>6</v>
      </c>
      <c r="G62" s="6"/>
      <c r="H62" s="6"/>
      <c r="I62" s="6"/>
      <c r="J62" s="6"/>
      <c r="K62" s="6"/>
      <c r="L62" s="17">
        <v>0</v>
      </c>
      <c r="M62" s="18">
        <f>M63</f>
        <v>33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2996.6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f>AB63</f>
        <v>12.3</v>
      </c>
      <c r="AC62" s="18">
        <v>1458.21666</v>
      </c>
      <c r="AD62" s="18">
        <v>-1458.21666</v>
      </c>
      <c r="AE62" s="18">
        <v>2996.6</v>
      </c>
      <c r="AF62" s="19">
        <v>0</v>
      </c>
      <c r="AG62" s="18">
        <v>1538.38334</v>
      </c>
      <c r="AH62" s="25">
        <f t="shared" si="0"/>
        <v>37.27272727272727</v>
      </c>
      <c r="AI62" s="7">
        <v>0</v>
      </c>
    </row>
    <row r="63" spans="1:35" ht="38.25" outlineLevel="2">
      <c r="A63" s="16" t="s">
        <v>98</v>
      </c>
      <c r="B63" s="6" t="s">
        <v>60</v>
      </c>
      <c r="C63" s="6" t="s">
        <v>57</v>
      </c>
      <c r="D63" s="6" t="s">
        <v>69</v>
      </c>
      <c r="E63" s="6" t="s">
        <v>6</v>
      </c>
      <c r="F63" s="6" t="s">
        <v>6</v>
      </c>
      <c r="G63" s="6"/>
      <c r="H63" s="6"/>
      <c r="I63" s="6"/>
      <c r="J63" s="6"/>
      <c r="K63" s="6"/>
      <c r="L63" s="17">
        <v>0</v>
      </c>
      <c r="M63" s="18">
        <f>M64</f>
        <v>33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2183.4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f>AB64</f>
        <v>12.3</v>
      </c>
      <c r="AC63" s="18">
        <v>777.58304</v>
      </c>
      <c r="AD63" s="18">
        <v>-777.58304</v>
      </c>
      <c r="AE63" s="18">
        <v>2183.4</v>
      </c>
      <c r="AF63" s="19">
        <v>0</v>
      </c>
      <c r="AG63" s="18">
        <v>1405.81696</v>
      </c>
      <c r="AH63" s="25">
        <f t="shared" si="0"/>
        <v>37.27272727272727</v>
      </c>
      <c r="AI63" s="7">
        <v>0</v>
      </c>
    </row>
    <row r="64" spans="1:35" ht="25.5" outlineLevel="3">
      <c r="A64" s="16" t="s">
        <v>56</v>
      </c>
      <c r="B64" s="6" t="s">
        <v>60</v>
      </c>
      <c r="C64" s="6" t="s">
        <v>57</v>
      </c>
      <c r="D64" s="6" t="s">
        <v>68</v>
      </c>
      <c r="E64" s="6" t="s">
        <v>6</v>
      </c>
      <c r="F64" s="6" t="s">
        <v>6</v>
      </c>
      <c r="G64" s="6"/>
      <c r="H64" s="6"/>
      <c r="I64" s="6"/>
      <c r="J64" s="6"/>
      <c r="K64" s="6"/>
      <c r="L64" s="17">
        <v>0</v>
      </c>
      <c r="M64" s="18">
        <f>M65+M66</f>
        <v>33</v>
      </c>
      <c r="N64" s="18">
        <f aca="true" t="shared" si="7" ref="N64:AB64">N65+N66</f>
        <v>0</v>
      </c>
      <c r="O64" s="18">
        <f t="shared" si="7"/>
        <v>0</v>
      </c>
      <c r="P64" s="18">
        <f t="shared" si="7"/>
        <v>0</v>
      </c>
      <c r="Q64" s="18">
        <f t="shared" si="7"/>
        <v>0</v>
      </c>
      <c r="R64" s="18">
        <f t="shared" si="7"/>
        <v>0</v>
      </c>
      <c r="S64" s="18">
        <f t="shared" si="7"/>
        <v>0</v>
      </c>
      <c r="T64" s="18">
        <f t="shared" si="7"/>
        <v>0</v>
      </c>
      <c r="U64" s="18">
        <f t="shared" si="7"/>
        <v>687.7</v>
      </c>
      <c r="V64" s="18">
        <f t="shared" si="7"/>
        <v>0</v>
      </c>
      <c r="W64" s="18">
        <f t="shared" si="7"/>
        <v>0</v>
      </c>
      <c r="X64" s="18">
        <f t="shared" si="7"/>
        <v>0</v>
      </c>
      <c r="Y64" s="18">
        <f t="shared" si="7"/>
        <v>0</v>
      </c>
      <c r="Z64" s="18">
        <f t="shared" si="7"/>
        <v>0</v>
      </c>
      <c r="AA64" s="18">
        <f t="shared" si="7"/>
        <v>0</v>
      </c>
      <c r="AB64" s="18">
        <f t="shared" si="7"/>
        <v>12.3</v>
      </c>
      <c r="AC64" s="18">
        <v>777.58304</v>
      </c>
      <c r="AD64" s="18">
        <v>-777.58304</v>
      </c>
      <c r="AE64" s="18">
        <v>2183.4</v>
      </c>
      <c r="AF64" s="19">
        <v>0</v>
      </c>
      <c r="AG64" s="18">
        <v>1405.81696</v>
      </c>
      <c r="AH64" s="25">
        <f t="shared" si="0"/>
        <v>37.27272727272727</v>
      </c>
      <c r="AI64" s="7">
        <v>0</v>
      </c>
    </row>
    <row r="65" spans="1:35" ht="12.75" outlineLevel="4">
      <c r="A65" s="16" t="s">
        <v>59</v>
      </c>
      <c r="B65" s="6" t="s">
        <v>60</v>
      </c>
      <c r="C65" s="6" t="s">
        <v>57</v>
      </c>
      <c r="D65" s="6" t="s">
        <v>67</v>
      </c>
      <c r="E65" s="6" t="s">
        <v>6</v>
      </c>
      <c r="F65" s="6" t="s">
        <v>6</v>
      </c>
      <c r="G65" s="6"/>
      <c r="H65" s="6"/>
      <c r="I65" s="6"/>
      <c r="J65" s="6"/>
      <c r="K65" s="6"/>
      <c r="L65" s="17">
        <v>0</v>
      </c>
      <c r="M65" s="18">
        <v>9.5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687.7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4.6</v>
      </c>
      <c r="AC65" s="18">
        <v>341.82654</v>
      </c>
      <c r="AD65" s="18">
        <v>-341.82654</v>
      </c>
      <c r="AE65" s="18">
        <v>687.7</v>
      </c>
      <c r="AF65" s="19">
        <v>0</v>
      </c>
      <c r="AG65" s="18">
        <v>345.87346</v>
      </c>
      <c r="AH65" s="25">
        <f t="shared" si="0"/>
        <v>48.421052631578945</v>
      </c>
      <c r="AI65" s="7">
        <v>0</v>
      </c>
    </row>
    <row r="66" spans="1:35" ht="12.75" outlineLevel="5">
      <c r="A66" s="16" t="s">
        <v>61</v>
      </c>
      <c r="B66" s="6" t="s">
        <v>60</v>
      </c>
      <c r="C66" s="6" t="s">
        <v>57</v>
      </c>
      <c r="D66" s="6" t="s">
        <v>66</v>
      </c>
      <c r="E66" s="6" t="s">
        <v>6</v>
      </c>
      <c r="F66" s="6"/>
      <c r="G66" s="6"/>
      <c r="H66" s="6"/>
      <c r="I66" s="6"/>
      <c r="J66" s="6"/>
      <c r="K66" s="6"/>
      <c r="L66" s="17"/>
      <c r="M66" s="18">
        <f>M67</f>
        <v>23.5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>
        <f>AB67</f>
        <v>7.7</v>
      </c>
      <c r="AC66" s="18"/>
      <c r="AD66" s="18"/>
      <c r="AE66" s="18"/>
      <c r="AF66" s="19"/>
      <c r="AG66" s="18"/>
      <c r="AH66" s="25">
        <f t="shared" si="0"/>
        <v>32.765957446808514</v>
      </c>
      <c r="AI66" s="7">
        <v>0</v>
      </c>
    </row>
    <row r="67" spans="1:35" ht="25.5" outlineLevel="5">
      <c r="A67" s="16" t="s">
        <v>33</v>
      </c>
      <c r="B67" s="6" t="s">
        <v>60</v>
      </c>
      <c r="C67" s="6" t="s">
        <v>57</v>
      </c>
      <c r="D67" s="6" t="s">
        <v>66</v>
      </c>
      <c r="E67" s="6" t="s">
        <v>10</v>
      </c>
      <c r="F67" s="6" t="s">
        <v>6</v>
      </c>
      <c r="G67" s="6"/>
      <c r="H67" s="6"/>
      <c r="I67" s="6"/>
      <c r="J67" s="6"/>
      <c r="K67" s="6"/>
      <c r="L67" s="17">
        <v>0</v>
      </c>
      <c r="M67" s="18">
        <v>23.5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684.7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7.7</v>
      </c>
      <c r="AC67" s="18">
        <v>341.82654</v>
      </c>
      <c r="AD67" s="18">
        <v>-341.82654</v>
      </c>
      <c r="AE67" s="18">
        <v>684.7</v>
      </c>
      <c r="AF67" s="19">
        <v>0</v>
      </c>
      <c r="AG67" s="18">
        <v>342.87346</v>
      </c>
      <c r="AH67" s="25">
        <f>AB67/M67*100</f>
        <v>32.765957446808514</v>
      </c>
      <c r="AI67" s="7"/>
    </row>
    <row r="68" spans="1:35" ht="5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 t="s">
        <v>2</v>
      </c>
      <c r="AD68" s="1"/>
      <c r="AE68" s="1"/>
      <c r="AF68" s="1"/>
      <c r="AG68" s="1"/>
      <c r="AH68" s="1"/>
      <c r="AI68" s="8"/>
    </row>
    <row r="69" spans="1:34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8"/>
      <c r="AD69" s="8"/>
      <c r="AE69" s="8"/>
      <c r="AF69" s="8"/>
      <c r="AG69" s="8"/>
      <c r="AH69" s="8"/>
    </row>
  </sheetData>
  <sheetProtection/>
  <mergeCells count="41">
    <mergeCell ref="AI10:AI11"/>
    <mergeCell ref="AH10:AH11"/>
    <mergeCell ref="A69:AB69"/>
    <mergeCell ref="A10:A11"/>
    <mergeCell ref="B10:B11"/>
    <mergeCell ref="C10:C11"/>
    <mergeCell ref="D10:D11"/>
    <mergeCell ref="E10:E11"/>
    <mergeCell ref="V10:V11"/>
    <mergeCell ref="U10:U11"/>
    <mergeCell ref="AF10:AF11"/>
    <mergeCell ref="W10:W11"/>
    <mergeCell ref="X10:X11"/>
    <mergeCell ref="Y10:Y11"/>
    <mergeCell ref="Q10:Q11"/>
    <mergeCell ref="O10:O11"/>
    <mergeCell ref="AG10:AG11"/>
    <mergeCell ref="AB10:AB11"/>
    <mergeCell ref="AE10:AE11"/>
    <mergeCell ref="P10:P11"/>
    <mergeCell ref="AD10:AD11"/>
    <mergeCell ref="R10:R11"/>
    <mergeCell ref="S10:S11"/>
    <mergeCell ref="T10:T11"/>
    <mergeCell ref="Z10:Z11"/>
    <mergeCell ref="AA10:AA11"/>
    <mergeCell ref="J10:J11"/>
    <mergeCell ref="K10:K11"/>
    <mergeCell ref="L10:L11"/>
    <mergeCell ref="N10:N11"/>
    <mergeCell ref="F10:F11"/>
    <mergeCell ref="G10:G11"/>
    <mergeCell ref="H10:H11"/>
    <mergeCell ref="I10:I11"/>
    <mergeCell ref="M10:M11"/>
    <mergeCell ref="A8:AH8"/>
    <mergeCell ref="M2:AH2"/>
    <mergeCell ref="A4:AH4"/>
    <mergeCell ref="A7:AH7"/>
    <mergeCell ref="A6:AG6"/>
    <mergeCell ref="A9:AI9"/>
  </mergeCells>
  <printOptions/>
  <pageMargins left="0.984251968503937" right="0.3937007874015748" top="0.3937007874015748" bottom="0.3937007874015748" header="0" footer="0"/>
  <pageSetup fitToHeight="20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2017-05-03T04:01:19Z</cp:lastPrinted>
  <dcterms:created xsi:type="dcterms:W3CDTF">2014-08-12T06:08:23Z</dcterms:created>
  <dcterms:modified xsi:type="dcterms:W3CDTF">2020-06-14T19:43:57Z</dcterms:modified>
  <cp:category/>
  <cp:version/>
  <cp:contentType/>
  <cp:contentStatus/>
</cp:coreProperties>
</file>