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95" tabRatio="771" activeTab="1"/>
  </bookViews>
  <sheets>
    <sheet name="Прил № 4" sheetId="1" r:id="rId1"/>
    <sheet name="Прил №5" sheetId="2" r:id="rId2"/>
    <sheet name="Лист1" sheetId="3" r:id="rId3"/>
  </sheets>
  <definedNames>
    <definedName name="_xlnm._FilterDatabase" localSheetId="1" hidden="1">'Прил №5'!$A$14:$J$124</definedName>
    <definedName name="_xlnm.Print_Titles" localSheetId="0">'Прил № 4'!$14:$15</definedName>
    <definedName name="_xlnm.Print_Titles" localSheetId="1">'Прил №5'!$14:$15</definedName>
  </definedNames>
  <calcPr calcId="145621"/>
</workbook>
</file>

<file path=xl/calcChain.xml><?xml version="1.0" encoding="utf-8"?>
<calcChain xmlns="http://schemas.openxmlformats.org/spreadsheetml/2006/main">
  <c r="J48" i="1" l="1"/>
  <c r="J27" i="3" l="1"/>
  <c r="J26" i="3"/>
  <c r="J25" i="3"/>
  <c r="J24" i="3"/>
  <c r="J23" i="3"/>
  <c r="I22" i="3"/>
  <c r="H22" i="3"/>
  <c r="G22" i="3"/>
  <c r="F22" i="3"/>
  <c r="E22" i="3"/>
  <c r="J22" i="3" s="1"/>
  <c r="J21" i="3"/>
  <c r="H88" i="2" l="1"/>
  <c r="I88" i="2"/>
  <c r="F17" i="2" l="1"/>
  <c r="G17" i="2"/>
  <c r="H17" i="2"/>
  <c r="I17" i="2"/>
  <c r="H110" i="2"/>
  <c r="I110" i="2"/>
  <c r="G43" i="2" l="1"/>
  <c r="F43" i="2"/>
  <c r="G26" i="2"/>
  <c r="F26" i="2"/>
  <c r="F122" i="2"/>
  <c r="G122" i="2"/>
  <c r="H122" i="2"/>
  <c r="I122" i="2"/>
  <c r="E122" i="2"/>
  <c r="F65" i="1" l="1"/>
  <c r="G65" i="1"/>
  <c r="H65" i="1"/>
  <c r="I65" i="1"/>
  <c r="F88" i="2"/>
  <c r="G88" i="2"/>
  <c r="F65" i="2"/>
  <c r="G65" i="2"/>
  <c r="H65" i="2"/>
  <c r="I65" i="2"/>
  <c r="E65" i="2"/>
  <c r="H43" i="2"/>
  <c r="I43" i="2"/>
  <c r="E43" i="2"/>
  <c r="H26" i="2"/>
  <c r="H19" i="2" s="1"/>
  <c r="I26" i="2"/>
  <c r="I19" i="2" s="1"/>
  <c r="E26" i="2"/>
  <c r="G19" i="2" l="1"/>
  <c r="F19" i="2"/>
  <c r="H40" i="2"/>
  <c r="I40" i="2"/>
  <c r="F85" i="2" l="1"/>
  <c r="G85" i="2"/>
  <c r="H85" i="2"/>
  <c r="I85" i="2"/>
  <c r="F83" i="2"/>
  <c r="F41" i="1" s="1"/>
  <c r="G83" i="2"/>
  <c r="G41" i="1" s="1"/>
  <c r="H83" i="2"/>
  <c r="H41" i="1" s="1"/>
  <c r="E88" i="2"/>
  <c r="E19" i="2" s="1"/>
  <c r="F75" i="2"/>
  <c r="F73" i="2" s="1"/>
  <c r="F38" i="1" s="1"/>
  <c r="G75" i="2"/>
  <c r="G73" i="2" s="1"/>
  <c r="G38" i="1" s="1"/>
  <c r="H75" i="2"/>
  <c r="H73" i="2" s="1"/>
  <c r="H38" i="1" s="1"/>
  <c r="I75" i="2"/>
  <c r="I73" i="2" s="1"/>
  <c r="I38" i="1" s="1"/>
  <c r="E75" i="2"/>
  <c r="E73" i="2" s="1"/>
  <c r="E17" i="2"/>
  <c r="J17" i="2" l="1"/>
  <c r="I83" i="2"/>
  <c r="I41" i="1" s="1"/>
  <c r="F110" i="2" l="1"/>
  <c r="F108" i="2" s="1"/>
  <c r="G110" i="2"/>
  <c r="G108" i="2" s="1"/>
  <c r="G50" i="1" s="1"/>
  <c r="H108" i="2"/>
  <c r="H50" i="1" s="1"/>
  <c r="I108" i="2"/>
  <c r="I50" i="1" s="1"/>
  <c r="E110" i="2"/>
  <c r="E108" i="2" s="1"/>
  <c r="E134" i="2"/>
  <c r="E85" i="2" l="1"/>
  <c r="E83" i="2" s="1"/>
  <c r="J92" i="2"/>
  <c r="J91" i="2"/>
  <c r="J90" i="2"/>
  <c r="J69" i="2"/>
  <c r="J68" i="2"/>
  <c r="J67" i="2"/>
  <c r="E56" i="2"/>
  <c r="J46" i="2"/>
  <c r="J45" i="2"/>
  <c r="J30" i="2"/>
  <c r="J29" i="2"/>
  <c r="E24" i="2"/>
  <c r="J28" i="2"/>
  <c r="J19" i="2" l="1"/>
  <c r="E65" i="1"/>
  <c r="E64" i="1" s="1"/>
  <c r="G64" i="1"/>
  <c r="H64" i="1"/>
  <c r="I64" i="1"/>
  <c r="J66" i="1"/>
  <c r="J65" i="1" l="1"/>
  <c r="F64" i="1"/>
  <c r="J64" i="1" s="1"/>
  <c r="E140" i="2" l="1"/>
  <c r="F140" i="2"/>
  <c r="G140" i="2"/>
  <c r="H140" i="2"/>
  <c r="I140" i="2"/>
  <c r="J141" i="2"/>
  <c r="J142" i="2"/>
  <c r="J143" i="2"/>
  <c r="J144" i="2"/>
  <c r="J145" i="2"/>
  <c r="J140" i="2" l="1"/>
  <c r="J63" i="1"/>
  <c r="J60" i="1"/>
  <c r="F24" i="2"/>
  <c r="G24" i="2"/>
  <c r="H24" i="2"/>
  <c r="I24" i="2"/>
  <c r="E62" i="1"/>
  <c r="F134" i="2"/>
  <c r="F62" i="1" s="1"/>
  <c r="F61" i="1" s="1"/>
  <c r="G134" i="2"/>
  <c r="G62" i="1" s="1"/>
  <c r="G61" i="1" s="1"/>
  <c r="H134" i="2"/>
  <c r="H62" i="1" s="1"/>
  <c r="H61" i="1" s="1"/>
  <c r="I134" i="2"/>
  <c r="I62" i="1" s="1"/>
  <c r="I61" i="1" s="1"/>
  <c r="J135" i="2"/>
  <c r="J136" i="2"/>
  <c r="J137" i="2"/>
  <c r="J138" i="2"/>
  <c r="J139" i="2"/>
  <c r="J130" i="2"/>
  <c r="F128" i="2"/>
  <c r="F59" i="1" s="1"/>
  <c r="F58" i="1" s="1"/>
  <c r="G128" i="2"/>
  <c r="G59" i="1" s="1"/>
  <c r="G58" i="1" s="1"/>
  <c r="H128" i="2"/>
  <c r="H59" i="1" s="1"/>
  <c r="H58" i="1" s="1"/>
  <c r="I128" i="2"/>
  <c r="I59" i="1" s="1"/>
  <c r="I58" i="1" s="1"/>
  <c r="E128" i="2"/>
  <c r="E59" i="1" s="1"/>
  <c r="J129" i="2"/>
  <c r="J131" i="2"/>
  <c r="J132" i="2"/>
  <c r="J133" i="2"/>
  <c r="J59" i="1" l="1"/>
  <c r="E58" i="1"/>
  <c r="J58" i="1" s="1"/>
  <c r="J62" i="1"/>
  <c r="E61" i="1"/>
  <c r="J61" i="1" s="1"/>
  <c r="J134" i="2"/>
  <c r="J128" i="2"/>
  <c r="F96" i="2"/>
  <c r="E96" i="2"/>
  <c r="E44" i="1" s="1"/>
  <c r="E50" i="1"/>
  <c r="F102" i="2" l="1"/>
  <c r="E102" i="2"/>
  <c r="F56" i="2"/>
  <c r="G56" i="2"/>
  <c r="H56" i="2"/>
  <c r="I56" i="2"/>
  <c r="J56" i="2" l="1"/>
  <c r="J57" i="2"/>
  <c r="J58" i="2"/>
  <c r="J59" i="2"/>
  <c r="J60" i="2"/>
  <c r="J61" i="2"/>
  <c r="J33" i="1"/>
  <c r="F32" i="1"/>
  <c r="F31" i="1" s="1"/>
  <c r="G32" i="1"/>
  <c r="G31" i="1" s="1"/>
  <c r="H32" i="1"/>
  <c r="H31" i="1" s="1"/>
  <c r="I32" i="1"/>
  <c r="I31" i="1" s="1"/>
  <c r="E32" i="1"/>
  <c r="J32" i="1" l="1"/>
  <c r="E31" i="1"/>
  <c r="G40" i="2"/>
  <c r="G26" i="1" s="1"/>
  <c r="G25" i="1" s="1"/>
  <c r="I26" i="1"/>
  <c r="I25" i="1" s="1"/>
  <c r="H22" i="2"/>
  <c r="H20" i="1" s="1"/>
  <c r="G62" i="2"/>
  <c r="G35" i="1" s="1"/>
  <c r="I62" i="2"/>
  <c r="I35" i="1" s="1"/>
  <c r="F50" i="2"/>
  <c r="F29" i="1" s="1"/>
  <c r="E50" i="2"/>
  <c r="F34" i="2"/>
  <c r="F18" i="2" s="1"/>
  <c r="F16" i="2" s="1"/>
  <c r="G34" i="2"/>
  <c r="G18" i="2" s="1"/>
  <c r="G16" i="2" s="1"/>
  <c r="H34" i="2"/>
  <c r="H18" i="2" s="1"/>
  <c r="I34" i="2"/>
  <c r="I18" i="2" s="1"/>
  <c r="E34" i="2"/>
  <c r="E18" i="2" l="1"/>
  <c r="J18" i="2" s="1"/>
  <c r="H16" i="2"/>
  <c r="I16" i="2"/>
  <c r="F62" i="2"/>
  <c r="F35" i="1" s="1"/>
  <c r="H62" i="2"/>
  <c r="H35" i="1" s="1"/>
  <c r="I32" i="2"/>
  <c r="I23" i="1" s="1"/>
  <c r="I22" i="1" s="1"/>
  <c r="G32" i="2"/>
  <c r="G23" i="1" s="1"/>
  <c r="G22" i="1" s="1"/>
  <c r="E32" i="2"/>
  <c r="E16" i="2"/>
  <c r="H32" i="2"/>
  <c r="H23" i="1" s="1"/>
  <c r="H22" i="1" s="1"/>
  <c r="F32" i="2"/>
  <c r="F23" i="1" s="1"/>
  <c r="F22" i="1" s="1"/>
  <c r="J31" i="1"/>
  <c r="H26" i="1"/>
  <c r="H25" i="1" s="1"/>
  <c r="F40" i="2"/>
  <c r="F26" i="1" s="1"/>
  <c r="F25" i="1" s="1"/>
  <c r="H19" i="1"/>
  <c r="E22" i="2"/>
  <c r="E20" i="1" s="1"/>
  <c r="F22" i="2"/>
  <c r="F20" i="1" s="1"/>
  <c r="I22" i="2"/>
  <c r="I20" i="1" s="1"/>
  <c r="G22" i="2"/>
  <c r="G20" i="1" s="1"/>
  <c r="E40" i="2"/>
  <c r="E62" i="2"/>
  <c r="F50" i="1"/>
  <c r="J50" i="1" s="1"/>
  <c r="F49" i="1"/>
  <c r="G49" i="1"/>
  <c r="H49" i="1"/>
  <c r="I49" i="1"/>
  <c r="E49" i="1"/>
  <c r="J49" i="1" s="1"/>
  <c r="E46" i="1"/>
  <c r="H96" i="2"/>
  <c r="I96" i="2"/>
  <c r="G96" i="2"/>
  <c r="F19" i="1" l="1"/>
  <c r="G19" i="1"/>
  <c r="I19" i="1"/>
  <c r="H102" i="2"/>
  <c r="I102" i="2"/>
  <c r="G102" i="2"/>
  <c r="G50" i="2"/>
  <c r="G29" i="1" s="1"/>
  <c r="H50" i="2"/>
  <c r="H29" i="1" s="1"/>
  <c r="I50" i="2"/>
  <c r="I29" i="1" s="1"/>
  <c r="F115" i="2"/>
  <c r="G115" i="2"/>
  <c r="H115" i="2"/>
  <c r="I115" i="2"/>
  <c r="E115" i="2"/>
  <c r="J16" i="2" l="1"/>
  <c r="J115" i="2"/>
  <c r="F56" i="1" l="1"/>
  <c r="G56" i="1"/>
  <c r="H56" i="1"/>
  <c r="I56" i="1"/>
  <c r="E56" i="1"/>
  <c r="J54" i="1" l="1"/>
  <c r="J30" i="1"/>
  <c r="F28" i="1"/>
  <c r="G28" i="1"/>
  <c r="H28" i="1"/>
  <c r="I28" i="1"/>
  <c r="E29" i="1"/>
  <c r="J51" i="2"/>
  <c r="J52" i="2"/>
  <c r="J53" i="2"/>
  <c r="J54" i="2"/>
  <c r="J55" i="2"/>
  <c r="E28" i="1" l="1"/>
  <c r="J28" i="1" s="1"/>
  <c r="J29" i="1"/>
  <c r="J50" i="2"/>
  <c r="J20" i="2" l="1"/>
  <c r="J21" i="2"/>
  <c r="J23" i="2"/>
  <c r="J25" i="2"/>
  <c r="J27" i="2"/>
  <c r="J31" i="2"/>
  <c r="J33" i="2"/>
  <c r="J35" i="2"/>
  <c r="J37" i="2"/>
  <c r="J38" i="2"/>
  <c r="J39" i="2"/>
  <c r="J41" i="2"/>
  <c r="J44" i="2"/>
  <c r="J47" i="2"/>
  <c r="J48" i="2"/>
  <c r="J49" i="2"/>
  <c r="J123" i="2"/>
  <c r="J125" i="2"/>
  <c r="J126" i="2"/>
  <c r="J127" i="2"/>
  <c r="J63" i="2"/>
  <c r="J66" i="2"/>
  <c r="J70" i="2"/>
  <c r="J71" i="2"/>
  <c r="J72" i="2"/>
  <c r="J74" i="2"/>
  <c r="J76" i="2"/>
  <c r="J77" i="2"/>
  <c r="J79" i="2"/>
  <c r="J80" i="2"/>
  <c r="J81" i="2"/>
  <c r="J82" i="2"/>
  <c r="J84" i="2"/>
  <c r="J86" i="2"/>
  <c r="J87" i="2"/>
  <c r="J89" i="2"/>
  <c r="J93" i="2"/>
  <c r="J94" i="2"/>
  <c r="J95" i="2"/>
  <c r="J97" i="2"/>
  <c r="J98" i="2"/>
  <c r="J99" i="2"/>
  <c r="J100" i="2"/>
  <c r="J101" i="2"/>
  <c r="J103" i="2"/>
  <c r="J104" i="2"/>
  <c r="J105" i="2"/>
  <c r="J106" i="2"/>
  <c r="J107" i="2"/>
  <c r="J109" i="2"/>
  <c r="J111" i="2"/>
  <c r="J112" i="2"/>
  <c r="J113" i="2"/>
  <c r="J114" i="2"/>
  <c r="J116" i="2"/>
  <c r="J118" i="2"/>
  <c r="J119" i="2"/>
  <c r="J120" i="2"/>
  <c r="J121" i="2"/>
  <c r="E55" i="1"/>
  <c r="F55" i="1"/>
  <c r="G55" i="1"/>
  <c r="H55" i="1"/>
  <c r="I55" i="1" l="1"/>
  <c r="J78" i="2"/>
  <c r="J57" i="1" l="1"/>
  <c r="J122" i="2" l="1"/>
  <c r="J124" i="2"/>
  <c r="J56" i="1"/>
  <c r="J110" i="2" l="1"/>
  <c r="J55" i="1"/>
  <c r="J108" i="2" l="1"/>
  <c r="J21" i="1" l="1"/>
  <c r="J24" i="1"/>
  <c r="J27" i="1"/>
  <c r="J36" i="1"/>
  <c r="J39" i="1"/>
  <c r="J42" i="1"/>
  <c r="J45" i="1"/>
  <c r="J117" i="2" l="1"/>
  <c r="H53" i="1" l="1"/>
  <c r="J24" i="2" l="1"/>
  <c r="J26" i="2" l="1"/>
  <c r="H47" i="1"/>
  <c r="H44" i="1"/>
  <c r="H17" i="1" s="1"/>
  <c r="I44" i="1" l="1"/>
  <c r="F47" i="1"/>
  <c r="G47" i="1"/>
  <c r="I47" i="1"/>
  <c r="E47" i="1"/>
  <c r="J102" i="2" l="1"/>
  <c r="J88" i="2"/>
  <c r="J75" i="2"/>
  <c r="J36" i="2"/>
  <c r="J64" i="2"/>
  <c r="J65" i="2"/>
  <c r="J96" i="2"/>
  <c r="J85" i="2"/>
  <c r="J43" i="2"/>
  <c r="J34" i="2"/>
  <c r="J42" i="2"/>
  <c r="E43" i="1"/>
  <c r="J73" i="2"/>
  <c r="I53" i="1"/>
  <c r="I17" i="1" s="1"/>
  <c r="J22" i="2"/>
  <c r="J32" i="2" l="1"/>
  <c r="J83" i="2"/>
  <c r="J62" i="2"/>
  <c r="E35" i="1"/>
  <c r="E41" i="1"/>
  <c r="E23" i="1"/>
  <c r="E38" i="1"/>
  <c r="E26" i="1"/>
  <c r="E25" i="1" l="1"/>
  <c r="E22" i="1"/>
  <c r="E34" i="1"/>
  <c r="E37" i="1"/>
  <c r="E19" i="1"/>
  <c r="J19" i="1" l="1"/>
  <c r="G44" i="1"/>
  <c r="G53" i="1"/>
  <c r="G52" i="1" s="1"/>
  <c r="H46" i="1"/>
  <c r="I46" i="1"/>
  <c r="G46" i="1"/>
  <c r="I52" i="1"/>
  <c r="G17" i="1" l="1"/>
  <c r="J47" i="1"/>
  <c r="H52" i="1"/>
  <c r="F53" i="1"/>
  <c r="F52" i="1" l="1"/>
  <c r="J52" i="1" s="1"/>
  <c r="J18" i="1" l="1"/>
  <c r="E40" i="1"/>
  <c r="E16" i="1" s="1"/>
  <c r="F44" i="1" l="1"/>
  <c r="F17" i="1" s="1"/>
  <c r="J44" i="1" l="1"/>
  <c r="F46" i="1"/>
  <c r="G43" i="1"/>
  <c r="H43" i="1"/>
  <c r="I43" i="1"/>
  <c r="F43" i="1"/>
  <c r="J46" i="1" l="1"/>
  <c r="J43" i="1"/>
  <c r="E53" i="1" l="1"/>
  <c r="E17" i="1" l="1"/>
  <c r="J17" i="1" s="1"/>
  <c r="J53" i="1"/>
  <c r="I40" i="1"/>
  <c r="G37" i="1"/>
  <c r="H37" i="1"/>
  <c r="I37" i="1"/>
  <c r="J38" i="1" l="1"/>
  <c r="F37" i="1"/>
  <c r="J37" i="1" s="1"/>
  <c r="H40" i="1"/>
  <c r="I34" i="1"/>
  <c r="I16" i="1" s="1"/>
  <c r="J40" i="2" l="1"/>
  <c r="J35" i="1"/>
  <c r="J23" i="1"/>
  <c r="F40" i="1"/>
  <c r="F34" i="1"/>
  <c r="H34" i="1"/>
  <c r="H16" i="1" s="1"/>
  <c r="J20" i="1"/>
  <c r="J41" i="1"/>
  <c r="G34" i="1"/>
  <c r="F16" i="1" l="1"/>
  <c r="J34" i="1"/>
  <c r="J26" i="1"/>
  <c r="G40" i="1"/>
  <c r="J40" i="1" s="1"/>
  <c r="G16" i="1" l="1"/>
  <c r="J25" i="1"/>
  <c r="J22" i="1"/>
  <c r="J16" i="1" l="1"/>
</calcChain>
</file>

<file path=xl/sharedStrings.xml><?xml version="1.0" encoding="utf-8"?>
<sst xmlns="http://schemas.openxmlformats.org/spreadsheetml/2006/main" count="387" uniqueCount="80">
  <si>
    <t>№ п/п</t>
  </si>
  <si>
    <t>Статус</t>
  </si>
  <si>
    <t>Главный распорядитель бюджетных средств</t>
  </si>
  <si>
    <t>Итого</t>
  </si>
  <si>
    <t>Расходы (тыс. рублей)</t>
  </si>
  <si>
    <t>Наименование муниципальной программы, мероприятия</t>
  </si>
  <si>
    <t>Всего</t>
  </si>
  <si>
    <t>Управление образования</t>
  </si>
  <si>
    <t>соисполнитель</t>
  </si>
  <si>
    <t>Отдельное мероприятие</t>
  </si>
  <si>
    <t>"Развитие системы дошкольного образования"</t>
  </si>
  <si>
    <t>"Реализация государственного стандарта общего образования"</t>
  </si>
  <si>
    <t>"Осуществление деятельности по опеке и попечительству"</t>
  </si>
  <si>
    <t>"Обеспечение создания условий для реализации муниципальной программы"</t>
  </si>
  <si>
    <t>-</t>
  </si>
  <si>
    <t>Источники финансирования</t>
  </si>
  <si>
    <t>федеральный бюджет</t>
  </si>
  <si>
    <t>областной бюджет</t>
  </si>
  <si>
    <t>местный бюджет</t>
  </si>
  <si>
    <t>государственные внебюджетные фонды Российской Федерации</t>
  </si>
  <si>
    <t>иные бюджетные источники</t>
  </si>
  <si>
    <t>"Субвенция местным бюджетам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организациях"</t>
  </si>
  <si>
    <t>"Субсидия на выравнивание по налогу на имущество"</t>
  </si>
  <si>
    <t>Расходы на оплату труда</t>
  </si>
  <si>
    <t>прочие расходы</t>
  </si>
  <si>
    <t>"Субвенция местным бюджетам из областного бюджета по осуществлению деятельности по опеке и попечительству"</t>
  </si>
  <si>
    <t>"Компенсация платы, взымаемой с родителей"</t>
  </si>
  <si>
    <t>Возврат компенсации по родительской плате</t>
  </si>
  <si>
    <t>иные внебюджетные источники</t>
  </si>
  <si>
    <t>Субсидия на выравнивание по заработной плате</t>
  </si>
  <si>
    <t>Расходы (прогноз, факт), (тыс. рублей)</t>
  </si>
  <si>
    <t>Муниципальная программа</t>
  </si>
  <si>
    <t>Субсидия на выравнивание по коммунальным услугам</t>
  </si>
  <si>
    <t>Возврат субсидий, субвенций и иных межбюджетных трансфертов из бюджета муниципального района, использованных с нарушением и выявленных в результате проверок контрольных органов</t>
  </si>
  <si>
    <t>"Развитие системы дополнительного образования детей, выявление и поддержка одаренных детей"</t>
  </si>
  <si>
    <t>к Муниципальной программе</t>
  </si>
  <si>
    <t>"Развитие образования Омутнинского</t>
  </si>
  <si>
    <t>"Развитие образования</t>
  </si>
  <si>
    <t>Омутнинского района Кировской области"</t>
  </si>
  <si>
    <t>"Субвенция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образовательных организациях"</t>
  </si>
  <si>
    <t>"Субвенция местным бюджетам из областного бюджета по назначению и выплате ежемесечных денежных выплат на детей-сирот, оставшихся без попечения родителей, оставшихся под опекой, в приемной семье, и по начислению и выплате ежемесячного вознаграждения, причитающегося приемным родителям"</t>
  </si>
  <si>
    <t>"Субсидия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</si>
  <si>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Ресурсное обеспечение реализации муниципальной программы за счет всех источников финансирования</t>
  </si>
  <si>
    <t>Расходы на реализацию муниципальной программы за счет средств бюджета Омутнинского района</t>
  </si>
  <si>
    <t>2021 год (прогноз)</t>
  </si>
  <si>
    <t>2022 год (прогноз)</t>
  </si>
  <si>
    <t>2023 год (прогноз)</t>
  </si>
  <si>
    <t>2024 год (прогноз)</t>
  </si>
  <si>
    <t>2025 год (прогноз)</t>
  </si>
  <si>
    <t>"Развитие образования Омутнинского района Кировской области" на 2021 - 2025 годы</t>
  </si>
  <si>
    <t>района Кировской области" на 2021-2025 годы</t>
  </si>
  <si>
    <t>Приложение № 4</t>
  </si>
  <si>
    <t>"Организация отдыха детей в каникулярное время"</t>
  </si>
  <si>
    <t>"Формирование законопослушного поведения участников дорожного движения"</t>
  </si>
  <si>
    <t>"Организация предоставления общедоступного и бесплатного дошкольного, начального общего, основного общего и среднего общего образования по основным общеобразовательным программам"</t>
  </si>
  <si>
    <t>"Организация бесплатного горячего питания обучающихся, получающих начальное общее образование в муниципальных образовательных организациях"</t>
  </si>
  <si>
    <t>"Организация бесплатного двухразового питания обучающихся с ограниченными возможностями здоровья"</t>
  </si>
  <si>
    <t>"Обеспечение ежемесячной денежной выплаты по частичной компенсации расходов на оплату жилого помещения и коммунальных услуг, связанных с предоставлением отдельным категориям специалистов (за исключением совместителей) муниципальных образовательных организаций, работающим и прживающим в сельских населенных пунктах, поселках городского типа"</t>
  </si>
  <si>
    <t>"Обеспечение ежемесячной денежной выплаты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прживающим в сельских населенных пунктах, поселках городского типа, меры социальной поддержки"</t>
  </si>
  <si>
    <t>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</si>
  <si>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"Обеспечение персонифицированного финансирования дополнительного образования детей"</t>
  </si>
  <si>
    <t>Приложение № 5</t>
  </si>
  <si>
    <t>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 общего, основного общего и среднего общего образования, в том числе адаптированные образовательные программы"</t>
  </si>
  <si>
    <t>"Реализация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общеобразовательных организациях: МКОУ СОШ № 2 г. Омутнинска, МКОУ ООШ № 7 г.Омутнинска, МКОУ СОШ № 4 пгт Песковка, МКОУ СОШ № 2 с УИОП пгт Восточный Омутнинского района, МКОУ СОШ пос. Чёрная Холуница, МКОУ СОШ с. Залазна, МКОУ СОШ №10 пос. Белореченск, МКОУ ООШ д. Ежово Омутнинского района, МКОУ СОШ п. Лесные Поляны"</t>
  </si>
  <si>
    <t>"Создание в общеобразовательных организациях, расположенных в сельской местности и малых городах, условий для занятий физической культурой и спортом: МКОУ СОШ №2 с УИОП пгт. Восточный Омутнинского района, МКОУ СОШ №6 г. Омутнинска, МКОУ СОШ №2 г. Омутнинска, МКОУ ООШ №7 г. Омутнинска"</t>
  </si>
  <si>
    <t>"Обеспечение ежемесячной денежной выплаты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поддержки"</t>
  </si>
  <si>
    <t>на 2021-2025 годы от 30.11.2020 № 778</t>
  </si>
  <si>
    <t>от 30.11.2020 № 778</t>
  </si>
  <si>
    <t>(в редакции от 20.01.2021 № 32)</t>
  </si>
  <si>
    <t xml:space="preserve">Приложение № 5 </t>
  </si>
  <si>
    <t xml:space="preserve">на 2021-2025 годы от 30.11.2020 № 778  </t>
  </si>
  <si>
    <t>Выписка из приложения № 5 муниципальной программы "Развитие образования Омутнинского района Кировской области" на 2021-2025 годы</t>
  </si>
  <si>
    <t>Главный бухгалтер</t>
  </si>
  <si>
    <t>Сумская Ю.Д.</t>
  </si>
  <si>
    <t>Начальник Управления образования</t>
  </si>
  <si>
    <t>Омутнинского района ________________________ Кондратьева Н.В.</t>
  </si>
  <si>
    <t xml:space="preserve">2021 год  </t>
  </si>
  <si>
    <t>Приложение № 3</t>
  </si>
  <si>
    <t>к постановлению администрации муниципального образования Омутнинский муниципальный район Кировской области от 23.04.2021 г. № 262</t>
  </si>
  <si>
    <t>(в редакции от 23.04.2021 г. № 262)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</si>
</sst>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00"/>
    <numFmt numFmtId="167" formatCode="_-* #,##0.000\ _₽_-;\-* #,##0.000\ _₽_-;_-* &quot;-&quot;?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65" fontId="1" fillId="0" borderId="0" xfId="0" applyNumberFormat="1" applyFont="1" applyFill="1"/>
    <xf numFmtId="164" fontId="1" fillId="0" borderId="0" xfId="0" applyNumberFormat="1" applyFont="1" applyFill="1"/>
    <xf numFmtId="166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/>
    <xf numFmtId="167" fontId="2" fillId="0" borderId="1" xfId="0" applyNumberFormat="1" applyFont="1" applyFill="1" applyBorder="1" applyAlignment="1">
      <alignment horizontal="right" shrinkToFit="1"/>
    </xf>
    <xf numFmtId="167" fontId="1" fillId="0" borderId="1" xfId="0" applyNumberFormat="1" applyFont="1" applyFill="1" applyBorder="1" applyAlignment="1">
      <alignment horizontal="right" shrinkToFit="1"/>
    </xf>
    <xf numFmtId="167" fontId="1" fillId="0" borderId="1" xfId="0" applyNumberFormat="1" applyFont="1" applyFill="1" applyBorder="1" applyAlignment="1">
      <alignment horizontal="right" vertical="top" shrinkToFit="1"/>
    </xf>
    <xf numFmtId="167" fontId="2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right" vertical="top"/>
    </xf>
    <xf numFmtId="0" fontId="1" fillId="0" borderId="5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right" vertical="center" shrinkToFit="1"/>
    </xf>
    <xf numFmtId="167" fontId="2" fillId="0" borderId="1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7" fontId="1" fillId="0" borderId="5" xfId="0" applyNumberFormat="1" applyFont="1" applyFill="1" applyBorder="1" applyAlignment="1">
      <alignment horizontal="right" vertical="center" shrinkToFit="1"/>
    </xf>
    <xf numFmtId="167" fontId="1" fillId="0" borderId="0" xfId="0" applyNumberFormat="1" applyFont="1" applyFill="1" applyBorder="1" applyAlignment="1">
      <alignment horizontal="right" vertical="center" shrinkToFit="1"/>
    </xf>
    <xf numFmtId="167" fontId="2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Fill="1" applyAlignment="1" applyProtection="1">
      <alignment horizontal="left"/>
      <protection locked="0"/>
    </xf>
    <xf numFmtId="167" fontId="1" fillId="2" borderId="1" xfId="0" applyNumberFormat="1" applyFont="1" applyFill="1" applyBorder="1" applyAlignment="1">
      <alignment horizontal="right" vertical="top" shrinkToFit="1"/>
    </xf>
    <xf numFmtId="167" fontId="1" fillId="2" borderId="1" xfId="0" applyNumberFormat="1" applyFont="1" applyFill="1" applyBorder="1" applyAlignment="1">
      <alignment horizontal="right" shrinkToFit="1"/>
    </xf>
    <xf numFmtId="167" fontId="2" fillId="2" borderId="1" xfId="0" applyNumberFormat="1" applyFont="1" applyFill="1" applyBorder="1" applyAlignment="1">
      <alignment horizontal="right" shrinkToFit="1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Fill="1" applyAlignment="1"/>
    <xf numFmtId="0" fontId="8" fillId="0" borderId="0" xfId="0" applyFont="1" applyAlignment="1">
      <alignment vertical="center"/>
    </xf>
    <xf numFmtId="0" fontId="0" fillId="0" borderId="5" xfId="0" applyBorder="1"/>
    <xf numFmtId="164" fontId="1" fillId="0" borderId="0" xfId="0" applyNumberFormat="1" applyFont="1" applyFill="1" applyBorder="1"/>
    <xf numFmtId="0" fontId="1" fillId="0" borderId="6" xfId="0" applyFont="1" applyFill="1" applyBorder="1"/>
    <xf numFmtId="0" fontId="0" fillId="0" borderId="0" xfId="0" applyBorder="1"/>
    <xf numFmtId="0" fontId="1" fillId="0" borderId="0" xfId="0" applyFont="1" applyFill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zoomScale="80" zoomScaleNormal="80" workbookViewId="0">
      <selection activeCell="A12" sqref="A12:J12"/>
    </sheetView>
  </sheetViews>
  <sheetFormatPr defaultRowHeight="15" x14ac:dyDescent="0.25"/>
  <cols>
    <col min="1" max="1" width="4" style="6" customWidth="1"/>
    <col min="2" max="2" width="26.5703125" style="6" customWidth="1"/>
    <col min="3" max="3" width="28.85546875" style="6" customWidth="1"/>
    <col min="4" max="4" width="16.7109375" style="6" customWidth="1"/>
    <col min="5" max="9" width="15.7109375" style="6" customWidth="1"/>
    <col min="10" max="10" width="17.5703125" style="6" customWidth="1"/>
    <col min="11" max="16384" width="9.140625" style="6"/>
  </cols>
  <sheetData>
    <row r="1" spans="1:10" x14ac:dyDescent="0.25">
      <c r="H1" s="10" t="s">
        <v>77</v>
      </c>
    </row>
    <row r="2" spans="1:10" ht="43.5" customHeight="1" x14ac:dyDescent="0.25">
      <c r="H2" s="75" t="s">
        <v>78</v>
      </c>
      <c r="I2" s="75"/>
      <c r="J2" s="75"/>
    </row>
    <row r="4" spans="1:10" x14ac:dyDescent="0.25">
      <c r="A4" s="10"/>
      <c r="B4" s="10"/>
      <c r="C4" s="10"/>
      <c r="D4" s="10"/>
      <c r="E4" s="10"/>
      <c r="F4" s="10"/>
      <c r="G4" s="10"/>
      <c r="H4" s="63" t="s">
        <v>51</v>
      </c>
      <c r="I4" s="63"/>
    </row>
    <row r="5" spans="1:10" x14ac:dyDescent="0.25">
      <c r="A5" s="10"/>
      <c r="B5" s="10"/>
      <c r="C5" s="10"/>
      <c r="D5" s="10"/>
      <c r="E5" s="10"/>
      <c r="F5" s="10"/>
      <c r="G5" s="10"/>
      <c r="H5" s="10" t="s">
        <v>35</v>
      </c>
      <c r="I5" s="10"/>
    </row>
    <row r="6" spans="1:10" x14ac:dyDescent="0.25">
      <c r="A6" s="10"/>
      <c r="B6" s="10"/>
      <c r="C6" s="10"/>
      <c r="D6" s="10"/>
      <c r="E6" s="10"/>
      <c r="F6" s="10"/>
      <c r="G6" s="10"/>
      <c r="H6" s="10" t="s">
        <v>36</v>
      </c>
      <c r="I6" s="10"/>
    </row>
    <row r="7" spans="1:10" x14ac:dyDescent="0.25">
      <c r="A7" s="10"/>
      <c r="B7" s="10"/>
      <c r="C7" s="10"/>
      <c r="D7" s="10"/>
      <c r="E7" s="10"/>
      <c r="F7" s="10"/>
      <c r="G7" s="10"/>
      <c r="H7" s="10" t="s">
        <v>50</v>
      </c>
      <c r="I7" s="10"/>
    </row>
    <row r="8" spans="1:10" x14ac:dyDescent="0.25">
      <c r="A8" s="10"/>
      <c r="B8" s="10"/>
      <c r="C8" s="10"/>
      <c r="D8" s="10"/>
      <c r="E8" s="10"/>
      <c r="F8" s="10"/>
      <c r="G8" s="10"/>
      <c r="H8" s="63" t="s">
        <v>67</v>
      </c>
      <c r="I8" s="63"/>
    </row>
    <row r="9" spans="1:10" x14ac:dyDescent="0.25">
      <c r="A9" s="10"/>
      <c r="B9" s="10"/>
      <c r="C9" s="10"/>
      <c r="D9" s="10"/>
      <c r="E9" s="10"/>
      <c r="F9" s="10"/>
      <c r="G9" s="10"/>
      <c r="H9" s="47" t="s">
        <v>79</v>
      </c>
      <c r="I9" s="47"/>
    </row>
    <row r="10" spans="1:10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8.75" x14ac:dyDescent="0.3">
      <c r="A12" s="72" t="s">
        <v>43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29.2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25">
      <c r="A14" s="70" t="s">
        <v>0</v>
      </c>
      <c r="B14" s="71" t="s">
        <v>1</v>
      </c>
      <c r="C14" s="70" t="s">
        <v>5</v>
      </c>
      <c r="D14" s="70" t="s">
        <v>2</v>
      </c>
      <c r="E14" s="69" t="s">
        <v>4</v>
      </c>
      <c r="F14" s="69"/>
      <c r="G14" s="69"/>
      <c r="H14" s="69"/>
      <c r="I14" s="69"/>
      <c r="J14" s="69"/>
    </row>
    <row r="15" spans="1:10" ht="43.5" customHeight="1" x14ac:dyDescent="0.25">
      <c r="A15" s="70"/>
      <c r="B15" s="71"/>
      <c r="C15" s="70"/>
      <c r="D15" s="70"/>
      <c r="E15" s="12" t="s">
        <v>76</v>
      </c>
      <c r="F15" s="25" t="s">
        <v>45</v>
      </c>
      <c r="G15" s="25" t="s">
        <v>46</v>
      </c>
      <c r="H15" s="25" t="s">
        <v>47</v>
      </c>
      <c r="I15" s="25" t="s">
        <v>48</v>
      </c>
      <c r="J15" s="9" t="s">
        <v>3</v>
      </c>
    </row>
    <row r="16" spans="1:10" ht="20.25" customHeight="1" x14ac:dyDescent="0.25">
      <c r="A16" s="65"/>
      <c r="B16" s="65" t="s">
        <v>31</v>
      </c>
      <c r="C16" s="65" t="s">
        <v>49</v>
      </c>
      <c r="D16" s="11" t="s">
        <v>6</v>
      </c>
      <c r="E16" s="18">
        <f>E19+E22+E25+E34+E37+E40+E43+E46+E52+E28+E49+E55+E31+E58+E61+E64</f>
        <v>513948.79400000011</v>
      </c>
      <c r="F16" s="18">
        <f t="shared" ref="F16:I16" si="0">F19+F22+F25+F34+F37+F40+F43+F46+F52+F28+F49+F55+F31+F58+F61+F64</f>
        <v>509413.45000000013</v>
      </c>
      <c r="G16" s="18">
        <f t="shared" si="0"/>
        <v>498125.55000000005</v>
      </c>
      <c r="H16" s="18">
        <f t="shared" si="0"/>
        <v>498125.55000000005</v>
      </c>
      <c r="I16" s="18">
        <f t="shared" si="0"/>
        <v>498125.55000000005</v>
      </c>
      <c r="J16" s="18">
        <f t="shared" ref="J16:J30" si="1">SUM(E16:I16)</f>
        <v>2517738.8940000003</v>
      </c>
    </row>
    <row r="17" spans="1:10" ht="30" x14ac:dyDescent="0.25">
      <c r="A17" s="65"/>
      <c r="B17" s="65"/>
      <c r="C17" s="65"/>
      <c r="D17" s="11" t="s">
        <v>7</v>
      </c>
      <c r="E17" s="19">
        <f>E20+E23+E26+E35+E38+E41+E44+E47+E53+E50+E56+E29+E32+E59+E62+E65</f>
        <v>513948.79400000011</v>
      </c>
      <c r="F17" s="19">
        <f t="shared" ref="F17:I17" si="2">F20+F23+F26+F35+F38+F41+F44+F47+F53+F50+F56+F29+F32+F59+F62+F65</f>
        <v>509413.45000000013</v>
      </c>
      <c r="G17" s="19">
        <f t="shared" si="2"/>
        <v>498125.55000000005</v>
      </c>
      <c r="H17" s="19">
        <f t="shared" si="2"/>
        <v>498125.55000000005</v>
      </c>
      <c r="I17" s="19">
        <f t="shared" si="2"/>
        <v>498125.55000000005</v>
      </c>
      <c r="J17" s="18">
        <f>SUM(E17:I17)</f>
        <v>2517738.8940000003</v>
      </c>
    </row>
    <row r="18" spans="1:10" ht="18" customHeight="1" x14ac:dyDescent="0.25">
      <c r="A18" s="65"/>
      <c r="B18" s="65"/>
      <c r="C18" s="65"/>
      <c r="D18" s="11" t="s">
        <v>8</v>
      </c>
      <c r="E18" s="20"/>
      <c r="F18" s="20"/>
      <c r="G18" s="20"/>
      <c r="H18" s="20"/>
      <c r="I18" s="20"/>
      <c r="J18" s="18">
        <f t="shared" si="1"/>
        <v>0</v>
      </c>
    </row>
    <row r="19" spans="1:10" x14ac:dyDescent="0.25">
      <c r="A19" s="64">
        <v>1</v>
      </c>
      <c r="B19" s="65" t="s">
        <v>9</v>
      </c>
      <c r="C19" s="65" t="s">
        <v>10</v>
      </c>
      <c r="D19" s="11" t="s">
        <v>6</v>
      </c>
      <c r="E19" s="19">
        <f>E20</f>
        <v>204161.84100000001</v>
      </c>
      <c r="F19" s="19">
        <f t="shared" ref="F19:I19" si="3">F20</f>
        <v>196261</v>
      </c>
      <c r="G19" s="19">
        <f t="shared" si="3"/>
        <v>197020.3</v>
      </c>
      <c r="H19" s="19">
        <f t="shared" si="3"/>
        <v>197020.3</v>
      </c>
      <c r="I19" s="19">
        <f t="shared" si="3"/>
        <v>197020.3</v>
      </c>
      <c r="J19" s="18">
        <f t="shared" si="1"/>
        <v>991483.74100000015</v>
      </c>
    </row>
    <row r="20" spans="1:10" ht="30" x14ac:dyDescent="0.25">
      <c r="A20" s="64"/>
      <c r="B20" s="65"/>
      <c r="C20" s="65"/>
      <c r="D20" s="11" t="s">
        <v>7</v>
      </c>
      <c r="E20" s="19">
        <f>'Прил №5'!E22</f>
        <v>204161.84100000001</v>
      </c>
      <c r="F20" s="19">
        <f>'Прил №5'!F22</f>
        <v>196261</v>
      </c>
      <c r="G20" s="19">
        <f>'Прил №5'!G22</f>
        <v>197020.3</v>
      </c>
      <c r="H20" s="19">
        <f>'Прил №5'!H22</f>
        <v>197020.3</v>
      </c>
      <c r="I20" s="19">
        <f>'Прил №5'!I22</f>
        <v>197020.3</v>
      </c>
      <c r="J20" s="18">
        <f t="shared" si="1"/>
        <v>991483.74100000015</v>
      </c>
    </row>
    <row r="21" spans="1:10" ht="16.5" customHeight="1" x14ac:dyDescent="0.25">
      <c r="A21" s="64"/>
      <c r="B21" s="65"/>
      <c r="C21" s="65"/>
      <c r="D21" s="11" t="s">
        <v>8</v>
      </c>
      <c r="E21" s="20" t="s">
        <v>14</v>
      </c>
      <c r="F21" s="20" t="s">
        <v>14</v>
      </c>
      <c r="G21" s="20" t="s">
        <v>14</v>
      </c>
      <c r="H21" s="20" t="s">
        <v>14</v>
      </c>
      <c r="I21" s="20" t="s">
        <v>14</v>
      </c>
      <c r="J21" s="18">
        <f t="shared" si="1"/>
        <v>0</v>
      </c>
    </row>
    <row r="22" spans="1:10" ht="15" customHeight="1" x14ac:dyDescent="0.25">
      <c r="A22" s="64">
        <v>2</v>
      </c>
      <c r="B22" s="65" t="s">
        <v>9</v>
      </c>
      <c r="C22" s="65" t="s">
        <v>11</v>
      </c>
      <c r="D22" s="11" t="s">
        <v>6</v>
      </c>
      <c r="E22" s="19">
        <f>E23</f>
        <v>156847</v>
      </c>
      <c r="F22" s="19">
        <f t="shared" ref="F22:I22" si="4">F23</f>
        <v>157016</v>
      </c>
      <c r="G22" s="19">
        <f t="shared" si="4"/>
        <v>157016</v>
      </c>
      <c r="H22" s="19">
        <f t="shared" si="4"/>
        <v>157016</v>
      </c>
      <c r="I22" s="19">
        <f t="shared" si="4"/>
        <v>157016</v>
      </c>
      <c r="J22" s="18">
        <f t="shared" si="1"/>
        <v>784911</v>
      </c>
    </row>
    <row r="23" spans="1:10" ht="30" x14ac:dyDescent="0.25">
      <c r="A23" s="64"/>
      <c r="B23" s="65"/>
      <c r="C23" s="65"/>
      <c r="D23" s="11" t="s">
        <v>7</v>
      </c>
      <c r="E23" s="19">
        <f>'Прил №5'!E32</f>
        <v>156847</v>
      </c>
      <c r="F23" s="19">
        <f>'Прил №5'!F32</f>
        <v>157016</v>
      </c>
      <c r="G23" s="19">
        <f>'Прил №5'!G32</f>
        <v>157016</v>
      </c>
      <c r="H23" s="19">
        <f>'Прил №5'!H32</f>
        <v>157016</v>
      </c>
      <c r="I23" s="19">
        <f>'Прил №5'!I32</f>
        <v>157016</v>
      </c>
      <c r="J23" s="18">
        <f t="shared" si="1"/>
        <v>784911</v>
      </c>
    </row>
    <row r="24" spans="1:10" ht="18" customHeight="1" x14ac:dyDescent="0.25">
      <c r="A24" s="64"/>
      <c r="B24" s="65"/>
      <c r="C24" s="65"/>
      <c r="D24" s="11" t="s">
        <v>8</v>
      </c>
      <c r="E24" s="20" t="s">
        <v>14</v>
      </c>
      <c r="F24" s="20" t="s">
        <v>14</v>
      </c>
      <c r="G24" s="20" t="s">
        <v>14</v>
      </c>
      <c r="H24" s="20" t="s">
        <v>14</v>
      </c>
      <c r="I24" s="20" t="s">
        <v>14</v>
      </c>
      <c r="J24" s="18">
        <f t="shared" si="1"/>
        <v>0</v>
      </c>
    </row>
    <row r="25" spans="1:10" ht="18" customHeight="1" x14ac:dyDescent="0.25">
      <c r="A25" s="64">
        <v>3</v>
      </c>
      <c r="B25" s="65" t="s">
        <v>9</v>
      </c>
      <c r="C25" s="65" t="s">
        <v>54</v>
      </c>
      <c r="D25" s="11" t="s">
        <v>6</v>
      </c>
      <c r="E25" s="19">
        <f>E26</f>
        <v>57560.391000000003</v>
      </c>
      <c r="F25" s="19">
        <f t="shared" ref="F25:I25" si="5">F26</f>
        <v>51015.7</v>
      </c>
      <c r="G25" s="19">
        <f t="shared" si="5"/>
        <v>51399.199999999997</v>
      </c>
      <c r="H25" s="19">
        <f t="shared" si="5"/>
        <v>51399.199999999997</v>
      </c>
      <c r="I25" s="19">
        <f t="shared" si="5"/>
        <v>51399.199999999997</v>
      </c>
      <c r="J25" s="18">
        <f t="shared" si="1"/>
        <v>262773.69099999999</v>
      </c>
    </row>
    <row r="26" spans="1:10" ht="30" x14ac:dyDescent="0.25">
      <c r="A26" s="64"/>
      <c r="B26" s="65"/>
      <c r="C26" s="65"/>
      <c r="D26" s="11" t="s">
        <v>7</v>
      </c>
      <c r="E26" s="19">
        <f>'Прил №5'!E40</f>
        <v>57560.391000000003</v>
      </c>
      <c r="F26" s="19">
        <f>'Прил №5'!F40</f>
        <v>51015.7</v>
      </c>
      <c r="G26" s="19">
        <f>'Прил №5'!G40</f>
        <v>51399.199999999997</v>
      </c>
      <c r="H26" s="19">
        <f>'Прил №5'!H40</f>
        <v>51399.199999999997</v>
      </c>
      <c r="I26" s="19">
        <f>'Прил №5'!I40</f>
        <v>51399.199999999997</v>
      </c>
      <c r="J26" s="18">
        <f t="shared" si="1"/>
        <v>262773.69099999999</v>
      </c>
    </row>
    <row r="27" spans="1:10" ht="76.5" customHeight="1" x14ac:dyDescent="0.25">
      <c r="A27" s="64"/>
      <c r="B27" s="65"/>
      <c r="C27" s="65"/>
      <c r="D27" s="11" t="s">
        <v>8</v>
      </c>
      <c r="E27" s="20" t="s">
        <v>14</v>
      </c>
      <c r="F27" s="20" t="s">
        <v>14</v>
      </c>
      <c r="G27" s="20" t="s">
        <v>14</v>
      </c>
      <c r="H27" s="20" t="s">
        <v>14</v>
      </c>
      <c r="I27" s="20" t="s">
        <v>14</v>
      </c>
      <c r="J27" s="18">
        <f t="shared" si="1"/>
        <v>0</v>
      </c>
    </row>
    <row r="28" spans="1:10" x14ac:dyDescent="0.25">
      <c r="A28" s="73">
        <v>4</v>
      </c>
      <c r="B28" s="66" t="s">
        <v>9</v>
      </c>
      <c r="C28" s="66" t="s">
        <v>59</v>
      </c>
      <c r="D28" s="21" t="s">
        <v>6</v>
      </c>
      <c r="E28" s="19">
        <f>E29</f>
        <v>15122.499999999998</v>
      </c>
      <c r="F28" s="19">
        <f t="shared" ref="F28:I28" si="6">F29</f>
        <v>15833.699999999999</v>
      </c>
      <c r="G28" s="19">
        <f t="shared" si="6"/>
        <v>15343.2</v>
      </c>
      <c r="H28" s="19">
        <f t="shared" si="6"/>
        <v>15343.2</v>
      </c>
      <c r="I28" s="19">
        <f t="shared" si="6"/>
        <v>15343.2</v>
      </c>
      <c r="J28" s="18">
        <f t="shared" si="1"/>
        <v>76985.799999999988</v>
      </c>
    </row>
    <row r="29" spans="1:10" ht="30" x14ac:dyDescent="0.25">
      <c r="A29" s="74"/>
      <c r="B29" s="67"/>
      <c r="C29" s="67"/>
      <c r="D29" s="21" t="s">
        <v>7</v>
      </c>
      <c r="E29" s="19">
        <f>'Прил №5'!E50</f>
        <v>15122.499999999998</v>
      </c>
      <c r="F29" s="19">
        <f>'Прил №5'!F50</f>
        <v>15833.699999999999</v>
      </c>
      <c r="G29" s="19">
        <f>'Прил №5'!G50</f>
        <v>15343.2</v>
      </c>
      <c r="H29" s="19">
        <f>'Прил №5'!H50</f>
        <v>15343.2</v>
      </c>
      <c r="I29" s="19">
        <f>'Прил №5'!I50</f>
        <v>15343.2</v>
      </c>
      <c r="J29" s="18">
        <f t="shared" si="1"/>
        <v>76985.799999999988</v>
      </c>
    </row>
    <row r="30" spans="1:10" ht="79.5" customHeight="1" x14ac:dyDescent="0.25">
      <c r="A30" s="74"/>
      <c r="B30" s="67"/>
      <c r="C30" s="68"/>
      <c r="D30" s="21" t="s">
        <v>8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8">
        <f t="shared" si="1"/>
        <v>0</v>
      </c>
    </row>
    <row r="31" spans="1:10" ht="16.5" customHeight="1" x14ac:dyDescent="0.25">
      <c r="A31" s="73">
        <v>5</v>
      </c>
      <c r="B31" s="66" t="s">
        <v>9</v>
      </c>
      <c r="C31" s="66" t="s">
        <v>56</v>
      </c>
      <c r="D31" s="24" t="s">
        <v>6</v>
      </c>
      <c r="E31" s="19">
        <f>E32</f>
        <v>1552.9</v>
      </c>
      <c r="F31" s="19">
        <f t="shared" ref="F31:I31" si="7">F32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8">
        <f t="shared" ref="J31:J33" si="8">SUM(E31:I31)</f>
        <v>1552.9</v>
      </c>
    </row>
    <row r="32" spans="1:10" ht="33" customHeight="1" x14ac:dyDescent="0.25">
      <c r="A32" s="74"/>
      <c r="B32" s="67"/>
      <c r="C32" s="67"/>
      <c r="D32" s="24" t="s">
        <v>7</v>
      </c>
      <c r="E32" s="19">
        <f>'Прил №5'!E56</f>
        <v>1552.9</v>
      </c>
      <c r="F32" s="19">
        <f>'Прил №5'!F56</f>
        <v>0</v>
      </c>
      <c r="G32" s="19">
        <f>'Прил №5'!G56</f>
        <v>0</v>
      </c>
      <c r="H32" s="19">
        <f>'Прил №5'!H56</f>
        <v>0</v>
      </c>
      <c r="I32" s="19">
        <f>'Прил №5'!I56</f>
        <v>0</v>
      </c>
      <c r="J32" s="18">
        <f t="shared" si="8"/>
        <v>1552.9</v>
      </c>
    </row>
    <row r="33" spans="1:10" ht="24" customHeight="1" x14ac:dyDescent="0.25">
      <c r="A33" s="74"/>
      <c r="B33" s="67"/>
      <c r="C33" s="68"/>
      <c r="D33" s="24" t="s">
        <v>8</v>
      </c>
      <c r="E33" s="19"/>
      <c r="F33" s="19"/>
      <c r="G33" s="19"/>
      <c r="H33" s="19"/>
      <c r="I33" s="19"/>
      <c r="J33" s="18">
        <f t="shared" si="8"/>
        <v>0</v>
      </c>
    </row>
    <row r="34" spans="1:10" x14ac:dyDescent="0.25">
      <c r="A34" s="64">
        <v>6</v>
      </c>
      <c r="B34" s="65" t="s">
        <v>9</v>
      </c>
      <c r="C34" s="65" t="s">
        <v>34</v>
      </c>
      <c r="D34" s="11" t="s">
        <v>6</v>
      </c>
      <c r="E34" s="19">
        <f>E35</f>
        <v>17095.64</v>
      </c>
      <c r="F34" s="19">
        <f>SUM(F35)</f>
        <v>13887.400000000001</v>
      </c>
      <c r="G34" s="19">
        <f t="shared" ref="G34:I34" si="9">SUM(G35)</f>
        <v>13601.5</v>
      </c>
      <c r="H34" s="19">
        <f t="shared" si="9"/>
        <v>13601.5</v>
      </c>
      <c r="I34" s="19">
        <f t="shared" si="9"/>
        <v>13601.5</v>
      </c>
      <c r="J34" s="18">
        <f t="shared" ref="J34:J50" si="10">SUM(E34:I34)</f>
        <v>71787.540000000008</v>
      </c>
    </row>
    <row r="35" spans="1:10" ht="30" x14ac:dyDescent="0.25">
      <c r="A35" s="64"/>
      <c r="B35" s="65"/>
      <c r="C35" s="65"/>
      <c r="D35" s="11" t="s">
        <v>7</v>
      </c>
      <c r="E35" s="19">
        <f>'Прил №5'!E62</f>
        <v>17095.64</v>
      </c>
      <c r="F35" s="19">
        <f>'Прил №5'!F62</f>
        <v>13887.400000000001</v>
      </c>
      <c r="G35" s="19">
        <f>'Прил №5'!G62</f>
        <v>13601.5</v>
      </c>
      <c r="H35" s="19">
        <f>'Прил №5'!H62</f>
        <v>13601.5</v>
      </c>
      <c r="I35" s="19">
        <f>'Прил №5'!I62</f>
        <v>13601.5</v>
      </c>
      <c r="J35" s="18">
        <f t="shared" si="10"/>
        <v>71787.540000000008</v>
      </c>
    </row>
    <row r="36" spans="1:10" ht="20.25" customHeight="1" x14ac:dyDescent="0.25">
      <c r="A36" s="64"/>
      <c r="B36" s="65"/>
      <c r="C36" s="65"/>
      <c r="D36" s="11" t="s">
        <v>8</v>
      </c>
      <c r="E36" s="19" t="s">
        <v>14</v>
      </c>
      <c r="F36" s="19" t="s">
        <v>14</v>
      </c>
      <c r="G36" s="19" t="s">
        <v>14</v>
      </c>
      <c r="H36" s="19" t="s">
        <v>14</v>
      </c>
      <c r="I36" s="19" t="s">
        <v>14</v>
      </c>
      <c r="J36" s="18">
        <f t="shared" si="10"/>
        <v>0</v>
      </c>
    </row>
    <row r="37" spans="1:10" x14ac:dyDescent="0.25">
      <c r="A37" s="64">
        <v>7</v>
      </c>
      <c r="B37" s="65" t="s">
        <v>9</v>
      </c>
      <c r="C37" s="65" t="s">
        <v>12</v>
      </c>
      <c r="D37" s="11" t="s">
        <v>6</v>
      </c>
      <c r="E37" s="19">
        <f>E38</f>
        <v>12804.4</v>
      </c>
      <c r="F37" s="19">
        <f>F38</f>
        <v>13817.4</v>
      </c>
      <c r="G37" s="19">
        <f t="shared" ref="G37:I37" si="11">G38</f>
        <v>13817.4</v>
      </c>
      <c r="H37" s="19">
        <f t="shared" si="11"/>
        <v>13817.4</v>
      </c>
      <c r="I37" s="19">
        <f t="shared" si="11"/>
        <v>13817.4</v>
      </c>
      <c r="J37" s="18">
        <f t="shared" si="10"/>
        <v>68074</v>
      </c>
    </row>
    <row r="38" spans="1:10" ht="30" x14ac:dyDescent="0.25">
      <c r="A38" s="64"/>
      <c r="B38" s="65"/>
      <c r="C38" s="65"/>
      <c r="D38" s="11" t="s">
        <v>7</v>
      </c>
      <c r="E38" s="19">
        <f>'Прил №5'!E73</f>
        <v>12804.4</v>
      </c>
      <c r="F38" s="19">
        <f>'Прил №5'!F73</f>
        <v>13817.4</v>
      </c>
      <c r="G38" s="19">
        <f>'Прил №5'!G73</f>
        <v>13817.4</v>
      </c>
      <c r="H38" s="19">
        <f>'Прил №5'!H73</f>
        <v>13817.4</v>
      </c>
      <c r="I38" s="19">
        <f>'Прил №5'!I73</f>
        <v>13817.4</v>
      </c>
      <c r="J38" s="18">
        <f t="shared" si="10"/>
        <v>68074</v>
      </c>
    </row>
    <row r="39" spans="1:10" ht="19.5" customHeight="1" x14ac:dyDescent="0.25">
      <c r="A39" s="64"/>
      <c r="B39" s="65"/>
      <c r="C39" s="65"/>
      <c r="D39" s="11" t="s">
        <v>8</v>
      </c>
      <c r="E39" s="19" t="s">
        <v>14</v>
      </c>
      <c r="F39" s="19" t="s">
        <v>14</v>
      </c>
      <c r="G39" s="19" t="s">
        <v>14</v>
      </c>
      <c r="H39" s="19" t="s">
        <v>14</v>
      </c>
      <c r="I39" s="19" t="s">
        <v>14</v>
      </c>
      <c r="J39" s="18">
        <f t="shared" si="10"/>
        <v>0</v>
      </c>
    </row>
    <row r="40" spans="1:10" x14ac:dyDescent="0.25">
      <c r="A40" s="64">
        <v>8</v>
      </c>
      <c r="B40" s="65" t="s">
        <v>9</v>
      </c>
      <c r="C40" s="65" t="s">
        <v>13</v>
      </c>
      <c r="D40" s="11" t="s">
        <v>6</v>
      </c>
      <c r="E40" s="19">
        <f>E41</f>
        <v>16878.772000000001</v>
      </c>
      <c r="F40" s="19">
        <f>F41</f>
        <v>13490.4</v>
      </c>
      <c r="G40" s="19">
        <f t="shared" ref="G40:I40" si="12">G41</f>
        <v>13254.900000000001</v>
      </c>
      <c r="H40" s="19">
        <f t="shared" si="12"/>
        <v>13254.900000000001</v>
      </c>
      <c r="I40" s="19">
        <f t="shared" si="12"/>
        <v>13254.900000000001</v>
      </c>
      <c r="J40" s="18">
        <f t="shared" si="10"/>
        <v>70133.872000000003</v>
      </c>
    </row>
    <row r="41" spans="1:10" ht="30" x14ac:dyDescent="0.25">
      <c r="A41" s="64"/>
      <c r="B41" s="65"/>
      <c r="C41" s="65"/>
      <c r="D41" s="11" t="s">
        <v>7</v>
      </c>
      <c r="E41" s="19">
        <f>'Прил №5'!E83</f>
        <v>16878.772000000001</v>
      </c>
      <c r="F41" s="19">
        <f>'Прил №5'!F83</f>
        <v>13490.4</v>
      </c>
      <c r="G41" s="19">
        <f>'Прил №5'!G83</f>
        <v>13254.900000000001</v>
      </c>
      <c r="H41" s="19">
        <f>'Прил №5'!H83</f>
        <v>13254.900000000001</v>
      </c>
      <c r="I41" s="19">
        <f>'Прил №5'!I83</f>
        <v>13254.900000000001</v>
      </c>
      <c r="J41" s="18">
        <f t="shared" si="10"/>
        <v>70133.872000000003</v>
      </c>
    </row>
    <row r="42" spans="1:10" ht="15" customHeight="1" x14ac:dyDescent="0.25">
      <c r="A42" s="64"/>
      <c r="B42" s="65"/>
      <c r="C42" s="65"/>
      <c r="D42" s="11" t="s">
        <v>8</v>
      </c>
      <c r="E42" s="19" t="s">
        <v>14</v>
      </c>
      <c r="F42" s="19" t="s">
        <v>14</v>
      </c>
      <c r="G42" s="19" t="s">
        <v>14</v>
      </c>
      <c r="H42" s="19" t="s">
        <v>14</v>
      </c>
      <c r="I42" s="19" t="s">
        <v>14</v>
      </c>
      <c r="J42" s="18">
        <f t="shared" si="10"/>
        <v>0</v>
      </c>
    </row>
    <row r="43" spans="1:10" x14ac:dyDescent="0.25">
      <c r="A43" s="64">
        <v>9</v>
      </c>
      <c r="B43" s="65" t="s">
        <v>9</v>
      </c>
      <c r="C43" s="65" t="s">
        <v>52</v>
      </c>
      <c r="D43" s="11" t="s">
        <v>6</v>
      </c>
      <c r="E43" s="19">
        <f>E44</f>
        <v>2438.9499999999998</v>
      </c>
      <c r="F43" s="19">
        <f>F44</f>
        <v>2438.9499999999998</v>
      </c>
      <c r="G43" s="19">
        <f t="shared" ref="G43:I43" si="13">G44</f>
        <v>2438.9499999999998</v>
      </c>
      <c r="H43" s="19">
        <f t="shared" si="13"/>
        <v>2438.9499999999998</v>
      </c>
      <c r="I43" s="19">
        <f t="shared" si="13"/>
        <v>2438.9499999999998</v>
      </c>
      <c r="J43" s="18">
        <f t="shared" si="10"/>
        <v>12194.75</v>
      </c>
    </row>
    <row r="44" spans="1:10" ht="30" x14ac:dyDescent="0.25">
      <c r="A44" s="64"/>
      <c r="B44" s="65"/>
      <c r="C44" s="65"/>
      <c r="D44" s="11" t="s">
        <v>7</v>
      </c>
      <c r="E44" s="19">
        <f>'Прил №5'!E96</f>
        <v>2438.9499999999998</v>
      </c>
      <c r="F44" s="19">
        <f>'Прил №5'!F96</f>
        <v>2438.9499999999998</v>
      </c>
      <c r="G44" s="19">
        <f>'Прил №5'!G96</f>
        <v>2438.9499999999998</v>
      </c>
      <c r="H44" s="19">
        <f>'Прил №5'!H96</f>
        <v>2438.9499999999998</v>
      </c>
      <c r="I44" s="19">
        <f>'Прил №5'!I96</f>
        <v>2438.9499999999998</v>
      </c>
      <c r="J44" s="18">
        <f t="shared" si="10"/>
        <v>12194.75</v>
      </c>
    </row>
    <row r="45" spans="1:10" x14ac:dyDescent="0.25">
      <c r="A45" s="64"/>
      <c r="B45" s="65"/>
      <c r="C45" s="65"/>
      <c r="D45" s="11" t="s">
        <v>8</v>
      </c>
      <c r="E45" s="19" t="s">
        <v>14</v>
      </c>
      <c r="F45" s="19" t="s">
        <v>14</v>
      </c>
      <c r="G45" s="19" t="s">
        <v>14</v>
      </c>
      <c r="H45" s="19" t="s">
        <v>14</v>
      </c>
      <c r="I45" s="19" t="s">
        <v>14</v>
      </c>
      <c r="J45" s="18">
        <f t="shared" si="10"/>
        <v>0</v>
      </c>
    </row>
    <row r="46" spans="1:10" x14ac:dyDescent="0.25">
      <c r="A46" s="64">
        <v>10</v>
      </c>
      <c r="B46" s="65" t="s">
        <v>9</v>
      </c>
      <c r="C46" s="65" t="s">
        <v>53</v>
      </c>
      <c r="D46" s="11" t="s">
        <v>6</v>
      </c>
      <c r="E46" s="19">
        <f>'Прил №5'!E102</f>
        <v>5</v>
      </c>
      <c r="F46" s="19">
        <f>F47</f>
        <v>0</v>
      </c>
      <c r="G46" s="19">
        <f t="shared" ref="G46:I46" si="14">G47</f>
        <v>0</v>
      </c>
      <c r="H46" s="19">
        <f t="shared" si="14"/>
        <v>0</v>
      </c>
      <c r="I46" s="19">
        <f t="shared" si="14"/>
        <v>0</v>
      </c>
      <c r="J46" s="18">
        <f t="shared" si="10"/>
        <v>5</v>
      </c>
    </row>
    <row r="47" spans="1:10" ht="30" x14ac:dyDescent="0.25">
      <c r="A47" s="64"/>
      <c r="B47" s="65"/>
      <c r="C47" s="65"/>
      <c r="D47" s="11" t="s">
        <v>7</v>
      </c>
      <c r="E47" s="19">
        <f>'Прил №5'!E102</f>
        <v>5</v>
      </c>
      <c r="F47" s="19">
        <f>'Прил №5'!F102</f>
        <v>0</v>
      </c>
      <c r="G47" s="19">
        <f>'Прил №5'!G102</f>
        <v>0</v>
      </c>
      <c r="H47" s="19">
        <f>'Прил №5'!H102</f>
        <v>0</v>
      </c>
      <c r="I47" s="19">
        <f>'Прил №5'!I102</f>
        <v>0</v>
      </c>
      <c r="J47" s="18">
        <f t="shared" si="10"/>
        <v>5</v>
      </c>
    </row>
    <row r="48" spans="1:10" x14ac:dyDescent="0.25">
      <c r="A48" s="64"/>
      <c r="B48" s="65"/>
      <c r="C48" s="65"/>
      <c r="D48" s="11" t="s">
        <v>8</v>
      </c>
      <c r="E48" s="19" t="s">
        <v>14</v>
      </c>
      <c r="F48" s="19" t="s">
        <v>14</v>
      </c>
      <c r="G48" s="19" t="s">
        <v>14</v>
      </c>
      <c r="H48" s="19" t="s">
        <v>14</v>
      </c>
      <c r="I48" s="19" t="s">
        <v>14</v>
      </c>
      <c r="J48" s="18">
        <f t="shared" si="10"/>
        <v>0</v>
      </c>
    </row>
    <row r="49" spans="1:10" ht="19.5" customHeight="1" x14ac:dyDescent="0.25">
      <c r="A49" s="64">
        <v>11</v>
      </c>
      <c r="B49" s="65" t="s">
        <v>9</v>
      </c>
      <c r="C49" s="66" t="s">
        <v>64</v>
      </c>
      <c r="D49" s="11" t="s">
        <v>6</v>
      </c>
      <c r="E49" s="19">
        <f>'Прил №5'!E108</f>
        <v>0</v>
      </c>
      <c r="F49" s="19">
        <f>'Прил №5'!F108</f>
        <v>14911.900000000001</v>
      </c>
      <c r="G49" s="19">
        <f>'Прил №5'!G108</f>
        <v>3055.6</v>
      </c>
      <c r="H49" s="19">
        <f>'Прил №5'!H108</f>
        <v>3055.6</v>
      </c>
      <c r="I49" s="19">
        <f>'Прил №5'!I108</f>
        <v>3055.6</v>
      </c>
      <c r="J49" s="18">
        <f t="shared" si="10"/>
        <v>24078.699999999997</v>
      </c>
    </row>
    <row r="50" spans="1:10" ht="36" customHeight="1" x14ac:dyDescent="0.25">
      <c r="A50" s="64"/>
      <c r="B50" s="65"/>
      <c r="C50" s="67"/>
      <c r="D50" s="11" t="s">
        <v>7</v>
      </c>
      <c r="E50" s="19">
        <f>'Прил №5'!E108</f>
        <v>0</v>
      </c>
      <c r="F50" s="19">
        <f>'Прил №5'!F108</f>
        <v>14911.900000000001</v>
      </c>
      <c r="G50" s="19">
        <f>'Прил №5'!G108</f>
        <v>3055.6</v>
      </c>
      <c r="H50" s="19">
        <f>'Прил №5'!H108</f>
        <v>3055.6</v>
      </c>
      <c r="I50" s="19">
        <f>'Прил №5'!I108</f>
        <v>3055.6</v>
      </c>
      <c r="J50" s="18">
        <f t="shared" si="10"/>
        <v>24078.699999999997</v>
      </c>
    </row>
    <row r="51" spans="1:10" ht="150" customHeight="1" x14ac:dyDescent="0.25">
      <c r="A51" s="64"/>
      <c r="B51" s="65"/>
      <c r="C51" s="68"/>
      <c r="D51" s="11" t="s">
        <v>8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8"/>
    </row>
    <row r="52" spans="1:10" x14ac:dyDescent="0.25">
      <c r="A52" s="64">
        <v>12</v>
      </c>
      <c r="B52" s="65" t="s">
        <v>9</v>
      </c>
      <c r="C52" s="66" t="s">
        <v>63</v>
      </c>
      <c r="D52" s="11" t="s">
        <v>6</v>
      </c>
      <c r="E52" s="19"/>
      <c r="F52" s="19">
        <f>F53</f>
        <v>0</v>
      </c>
      <c r="G52" s="19">
        <f t="shared" ref="G52:I52" si="15">G53</f>
        <v>0</v>
      </c>
      <c r="H52" s="19">
        <f t="shared" si="15"/>
        <v>0</v>
      </c>
      <c r="I52" s="19">
        <f t="shared" si="15"/>
        <v>0</v>
      </c>
      <c r="J52" s="18">
        <f t="shared" ref="J52:J57" si="16">SUM(E52:I52)</f>
        <v>0</v>
      </c>
    </row>
    <row r="53" spans="1:10" ht="30" x14ac:dyDescent="0.25">
      <c r="A53" s="64"/>
      <c r="B53" s="65"/>
      <c r="C53" s="67"/>
      <c r="D53" s="11" t="s">
        <v>7</v>
      </c>
      <c r="E53" s="19">
        <f>'Прил №5'!E115</f>
        <v>0</v>
      </c>
      <c r="F53" s="19">
        <f>'Прил №5'!F115</f>
        <v>0</v>
      </c>
      <c r="G53" s="19">
        <f>'Прил №5'!G115</f>
        <v>0</v>
      </c>
      <c r="H53" s="19">
        <f>'Прил №5'!H115</f>
        <v>0</v>
      </c>
      <c r="I53" s="19">
        <f>'Прил №5'!I115</f>
        <v>0</v>
      </c>
      <c r="J53" s="18">
        <f t="shared" si="16"/>
        <v>0</v>
      </c>
    </row>
    <row r="54" spans="1:10" ht="326.25" customHeight="1" x14ac:dyDescent="0.25">
      <c r="A54" s="64"/>
      <c r="B54" s="65"/>
      <c r="C54" s="68"/>
      <c r="D54" s="11" t="s">
        <v>8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8">
        <f t="shared" si="16"/>
        <v>0</v>
      </c>
    </row>
    <row r="55" spans="1:10" x14ac:dyDescent="0.25">
      <c r="A55" s="64">
        <v>13</v>
      </c>
      <c r="B55" s="66" t="s">
        <v>9</v>
      </c>
      <c r="C55" s="66" t="s">
        <v>62</v>
      </c>
      <c r="D55" s="11" t="s">
        <v>6</v>
      </c>
      <c r="E55" s="19">
        <f t="shared" ref="E55:I55" si="17">E56</f>
        <v>16979.400000000001</v>
      </c>
      <c r="F55" s="19">
        <f t="shared" si="17"/>
        <v>16979.400000000001</v>
      </c>
      <c r="G55" s="19">
        <f t="shared" si="17"/>
        <v>16979.400000000001</v>
      </c>
      <c r="H55" s="19">
        <f t="shared" si="17"/>
        <v>16979.400000000001</v>
      </c>
      <c r="I55" s="19">
        <f t="shared" si="17"/>
        <v>16979.400000000001</v>
      </c>
      <c r="J55" s="18">
        <f t="shared" si="16"/>
        <v>84897</v>
      </c>
    </row>
    <row r="56" spans="1:10" ht="30" x14ac:dyDescent="0.25">
      <c r="A56" s="64"/>
      <c r="B56" s="67"/>
      <c r="C56" s="67"/>
      <c r="D56" s="11" t="s">
        <v>7</v>
      </c>
      <c r="E56" s="19">
        <f>'Прил №5'!E122</f>
        <v>16979.400000000001</v>
      </c>
      <c r="F56" s="19">
        <f>'Прил №5'!F122</f>
        <v>16979.400000000001</v>
      </c>
      <c r="G56" s="19">
        <f>'Прил №5'!G122</f>
        <v>16979.400000000001</v>
      </c>
      <c r="H56" s="19">
        <f>'Прил №5'!H122</f>
        <v>16979.400000000001</v>
      </c>
      <c r="I56" s="19">
        <f>'Прил №5'!I122</f>
        <v>16979.400000000001</v>
      </c>
      <c r="J56" s="18">
        <f t="shared" si="16"/>
        <v>84897</v>
      </c>
    </row>
    <row r="57" spans="1:10" ht="156.75" customHeight="1" x14ac:dyDescent="0.25">
      <c r="A57" s="64"/>
      <c r="B57" s="68"/>
      <c r="C57" s="68"/>
      <c r="D57" s="11" t="s">
        <v>8</v>
      </c>
      <c r="E57" s="19"/>
      <c r="F57" s="19"/>
      <c r="G57" s="19"/>
      <c r="H57" s="19"/>
      <c r="I57" s="19"/>
      <c r="J57" s="22">
        <f t="shared" si="16"/>
        <v>0</v>
      </c>
    </row>
    <row r="58" spans="1:10" ht="16.5" customHeight="1" x14ac:dyDescent="0.25">
      <c r="A58" s="64">
        <v>14</v>
      </c>
      <c r="B58" s="66" t="s">
        <v>9</v>
      </c>
      <c r="C58" s="66" t="s">
        <v>58</v>
      </c>
      <c r="D58" s="27" t="s">
        <v>6</v>
      </c>
      <c r="E58" s="19">
        <f t="shared" ref="E58:I58" si="18">E59</f>
        <v>8921.2000000000007</v>
      </c>
      <c r="F58" s="19">
        <f t="shared" si="18"/>
        <v>10179.5</v>
      </c>
      <c r="G58" s="19">
        <f t="shared" si="18"/>
        <v>10617</v>
      </c>
      <c r="H58" s="19">
        <f t="shared" si="18"/>
        <v>10617</v>
      </c>
      <c r="I58" s="19">
        <f t="shared" si="18"/>
        <v>10617</v>
      </c>
      <c r="J58" s="18">
        <f t="shared" ref="J58:J60" si="19">SUM(E58:I58)</f>
        <v>50951.7</v>
      </c>
    </row>
    <row r="59" spans="1:10" ht="98.25" customHeight="1" x14ac:dyDescent="0.25">
      <c r="A59" s="64"/>
      <c r="B59" s="67"/>
      <c r="C59" s="67"/>
      <c r="D59" s="30" t="s">
        <v>7</v>
      </c>
      <c r="E59" s="28">
        <f>'Прил №5'!E128</f>
        <v>8921.2000000000007</v>
      </c>
      <c r="F59" s="28">
        <f>'Прил №5'!F128</f>
        <v>10179.5</v>
      </c>
      <c r="G59" s="28">
        <f>'Прил №5'!G128</f>
        <v>10617</v>
      </c>
      <c r="H59" s="28">
        <f>'Прил №5'!H128</f>
        <v>10617</v>
      </c>
      <c r="I59" s="28">
        <f>'Прил №5'!I128</f>
        <v>10617</v>
      </c>
      <c r="J59" s="29">
        <f t="shared" si="19"/>
        <v>50951.7</v>
      </c>
    </row>
    <row r="60" spans="1:10" ht="99.75" customHeight="1" x14ac:dyDescent="0.25">
      <c r="A60" s="64"/>
      <c r="B60" s="68"/>
      <c r="C60" s="68"/>
      <c r="D60" s="30" t="s">
        <v>8</v>
      </c>
      <c r="E60" s="28"/>
      <c r="F60" s="28"/>
      <c r="G60" s="28"/>
      <c r="H60" s="28"/>
      <c r="I60" s="28"/>
      <c r="J60" s="29">
        <f t="shared" si="19"/>
        <v>0</v>
      </c>
    </row>
    <row r="61" spans="1:10" ht="32.25" customHeight="1" x14ac:dyDescent="0.25">
      <c r="A61" s="64">
        <v>15</v>
      </c>
      <c r="B61" s="66" t="s">
        <v>9</v>
      </c>
      <c r="C61" s="66" t="s">
        <v>57</v>
      </c>
      <c r="D61" s="27" t="s">
        <v>6</v>
      </c>
      <c r="E61" s="20">
        <f t="shared" ref="E61:I61" si="20">E62</f>
        <v>13.8</v>
      </c>
      <c r="F61" s="20">
        <f t="shared" si="20"/>
        <v>15.1</v>
      </c>
      <c r="G61" s="20">
        <f t="shared" si="20"/>
        <v>15.1</v>
      </c>
      <c r="H61" s="20">
        <f t="shared" si="20"/>
        <v>15.1</v>
      </c>
      <c r="I61" s="20">
        <f t="shared" si="20"/>
        <v>15.1</v>
      </c>
      <c r="J61" s="22">
        <f t="shared" ref="J61:J63" si="21">SUM(E61:I61)</f>
        <v>74.2</v>
      </c>
    </row>
    <row r="62" spans="1:10" ht="91.5" customHeight="1" x14ac:dyDescent="0.25">
      <c r="A62" s="64"/>
      <c r="B62" s="67"/>
      <c r="C62" s="67"/>
      <c r="D62" s="30" t="s">
        <v>7</v>
      </c>
      <c r="E62" s="28">
        <f>'Прил №5'!E134</f>
        <v>13.8</v>
      </c>
      <c r="F62" s="28">
        <f>'Прил №5'!F134</f>
        <v>15.1</v>
      </c>
      <c r="G62" s="28">
        <f>'Прил №5'!G134</f>
        <v>15.1</v>
      </c>
      <c r="H62" s="28">
        <f>'Прил №5'!H134</f>
        <v>15.1</v>
      </c>
      <c r="I62" s="28">
        <f>'Прил №5'!I134</f>
        <v>15.1</v>
      </c>
      <c r="J62" s="29">
        <f t="shared" si="21"/>
        <v>74.2</v>
      </c>
    </row>
    <row r="63" spans="1:10" ht="88.5" customHeight="1" x14ac:dyDescent="0.25">
      <c r="A63" s="64"/>
      <c r="B63" s="68"/>
      <c r="C63" s="68"/>
      <c r="D63" s="30" t="s">
        <v>8</v>
      </c>
      <c r="E63" s="28"/>
      <c r="F63" s="28"/>
      <c r="G63" s="28"/>
      <c r="H63" s="28"/>
      <c r="I63" s="28"/>
      <c r="J63" s="29">
        <f t="shared" si="21"/>
        <v>0</v>
      </c>
    </row>
    <row r="64" spans="1:10" x14ac:dyDescent="0.25">
      <c r="A64" s="64">
        <v>16</v>
      </c>
      <c r="B64" s="66" t="s">
        <v>9</v>
      </c>
      <c r="C64" s="66" t="s">
        <v>60</v>
      </c>
      <c r="D64" s="34" t="s">
        <v>6</v>
      </c>
      <c r="E64" s="20">
        <f t="shared" ref="E64:I64" si="22">E65</f>
        <v>3567</v>
      </c>
      <c r="F64" s="20">
        <f t="shared" si="22"/>
        <v>3567</v>
      </c>
      <c r="G64" s="20">
        <f t="shared" si="22"/>
        <v>3567</v>
      </c>
      <c r="H64" s="20">
        <f t="shared" si="22"/>
        <v>3567</v>
      </c>
      <c r="I64" s="20">
        <f t="shared" si="22"/>
        <v>3567</v>
      </c>
      <c r="J64" s="22">
        <f t="shared" ref="J64:J66" si="23">SUM(E64:I64)</f>
        <v>17835</v>
      </c>
    </row>
    <row r="65" spans="1:10" ht="30" x14ac:dyDescent="0.25">
      <c r="A65" s="64"/>
      <c r="B65" s="67"/>
      <c r="C65" s="67"/>
      <c r="D65" s="30" t="s">
        <v>7</v>
      </c>
      <c r="E65" s="28">
        <f>'Прил №5'!E143</f>
        <v>3567</v>
      </c>
      <c r="F65" s="28">
        <f>'Прил №5'!F143</f>
        <v>3567</v>
      </c>
      <c r="G65" s="28">
        <f>'Прил №5'!G143</f>
        <v>3567</v>
      </c>
      <c r="H65" s="28">
        <f>'Прил №5'!H143</f>
        <v>3567</v>
      </c>
      <c r="I65" s="28">
        <f>'Прил №5'!I143</f>
        <v>3567</v>
      </c>
      <c r="J65" s="29">
        <f t="shared" si="23"/>
        <v>17835</v>
      </c>
    </row>
    <row r="66" spans="1:10" ht="30.75" customHeight="1" x14ac:dyDescent="0.25">
      <c r="A66" s="64"/>
      <c r="B66" s="68"/>
      <c r="C66" s="68"/>
      <c r="D66" s="30" t="s">
        <v>8</v>
      </c>
      <c r="E66" s="28"/>
      <c r="F66" s="28"/>
      <c r="G66" s="28"/>
      <c r="H66" s="28"/>
      <c r="I66" s="28"/>
      <c r="J66" s="29">
        <f t="shared" si="23"/>
        <v>0</v>
      </c>
    </row>
    <row r="67" spans="1:10" x14ac:dyDescent="0.25">
      <c r="F67" s="23"/>
    </row>
  </sheetData>
  <mergeCells count="60">
    <mergeCell ref="C49:C51"/>
    <mergeCell ref="C34:C36"/>
    <mergeCell ref="A37:A39"/>
    <mergeCell ref="B37:B39"/>
    <mergeCell ref="C43:C45"/>
    <mergeCell ref="A52:A54"/>
    <mergeCell ref="B52:B54"/>
    <mergeCell ref="C52:C54"/>
    <mergeCell ref="A55:A57"/>
    <mergeCell ref="B55:B57"/>
    <mergeCell ref="C55:C57"/>
    <mergeCell ref="C19:C21"/>
    <mergeCell ref="C25:C27"/>
    <mergeCell ref="A22:A24"/>
    <mergeCell ref="B22:B24"/>
    <mergeCell ref="H2:J2"/>
    <mergeCell ref="A14:A15"/>
    <mergeCell ref="D14:D15"/>
    <mergeCell ref="B16:B18"/>
    <mergeCell ref="C16:C18"/>
    <mergeCell ref="C46:C48"/>
    <mergeCell ref="C22:C24"/>
    <mergeCell ref="C40:C42"/>
    <mergeCell ref="A43:A45"/>
    <mergeCell ref="B43:B45"/>
    <mergeCell ref="A28:A30"/>
    <mergeCell ref="B31:B33"/>
    <mergeCell ref="A31:A33"/>
    <mergeCell ref="B28:B30"/>
    <mergeCell ref="A40:A42"/>
    <mergeCell ref="B40:B42"/>
    <mergeCell ref="C37:C39"/>
    <mergeCell ref="A25:A27"/>
    <mergeCell ref="B34:B36"/>
    <mergeCell ref="A34:A36"/>
    <mergeCell ref="A64:A66"/>
    <mergeCell ref="B64:B66"/>
    <mergeCell ref="A58:A60"/>
    <mergeCell ref="B58:B60"/>
    <mergeCell ref="C64:C66"/>
    <mergeCell ref="C61:C63"/>
    <mergeCell ref="A61:A63"/>
    <mergeCell ref="B61:B63"/>
    <mergeCell ref="C58:C60"/>
    <mergeCell ref="H4:I4"/>
    <mergeCell ref="A49:A51"/>
    <mergeCell ref="B49:B51"/>
    <mergeCell ref="C31:C33"/>
    <mergeCell ref="H8:I8"/>
    <mergeCell ref="B25:B27"/>
    <mergeCell ref="A19:A21"/>
    <mergeCell ref="B19:B21"/>
    <mergeCell ref="C28:C30"/>
    <mergeCell ref="E14:J14"/>
    <mergeCell ref="C14:C15"/>
    <mergeCell ref="A16:A18"/>
    <mergeCell ref="B14:B15"/>
    <mergeCell ref="A12:J12"/>
    <mergeCell ref="A46:A48"/>
    <mergeCell ref="B46:B48"/>
  </mergeCells>
  <pageMargins left="0.70866141732283472" right="0.70866141732283472" top="0.74803149606299213" bottom="0.35433070866141736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2"/>
  <sheetViews>
    <sheetView tabSelected="1" zoomScale="80" zoomScaleNormal="80" workbookViewId="0">
      <pane xSplit="4" topLeftCell="E1" activePane="topRight" state="frozen"/>
      <selection pane="topRight" activeCell="K10" sqref="K10"/>
    </sheetView>
  </sheetViews>
  <sheetFormatPr defaultRowHeight="15" x14ac:dyDescent="0.25"/>
  <cols>
    <col min="1" max="1" width="3.28515625" style="6" customWidth="1"/>
    <col min="2" max="2" width="16.85546875" style="6" customWidth="1"/>
    <col min="3" max="3" width="26.140625" style="6" customWidth="1"/>
    <col min="4" max="4" width="33.85546875" style="6" customWidth="1"/>
    <col min="5" max="5" width="14.7109375" style="2" customWidth="1"/>
    <col min="6" max="6" width="15.28515625" style="1" customWidth="1"/>
    <col min="7" max="7" width="15.7109375" style="2" customWidth="1"/>
    <col min="8" max="9" width="15.7109375" style="1" customWidth="1"/>
    <col min="10" max="10" width="17.5703125" style="2" customWidth="1"/>
    <col min="11" max="11" width="12.5703125" style="6" bestFit="1" customWidth="1"/>
    <col min="12" max="12" width="13" style="6" customWidth="1"/>
    <col min="13" max="13" width="11" style="6" bestFit="1" customWidth="1"/>
    <col min="14" max="14" width="11.140625" style="6" customWidth="1"/>
    <col min="15" max="16384" width="9.140625" style="6"/>
  </cols>
  <sheetData>
    <row r="1" spans="1:21" x14ac:dyDescent="0.25">
      <c r="H1" s="6" t="s">
        <v>51</v>
      </c>
      <c r="I1" s="2"/>
      <c r="J1" s="6"/>
    </row>
    <row r="2" spans="1:21" ht="48.75" customHeight="1" x14ac:dyDescent="0.25">
      <c r="H2" s="83" t="s">
        <v>78</v>
      </c>
      <c r="I2" s="83"/>
      <c r="J2" s="83"/>
    </row>
    <row r="3" spans="1:21" x14ac:dyDescent="0.25">
      <c r="I3" s="2"/>
      <c r="J3" s="6"/>
    </row>
    <row r="4" spans="1:21" x14ac:dyDescent="0.25">
      <c r="H4" s="6" t="s">
        <v>61</v>
      </c>
      <c r="J4" s="6"/>
    </row>
    <row r="5" spans="1:21" x14ac:dyDescent="0.25">
      <c r="H5" s="6" t="s">
        <v>35</v>
      </c>
      <c r="J5" s="6"/>
    </row>
    <row r="6" spans="1:21" x14ac:dyDescent="0.25">
      <c r="H6" s="6" t="s">
        <v>37</v>
      </c>
      <c r="J6" s="6"/>
    </row>
    <row r="7" spans="1:21" x14ac:dyDescent="0.25">
      <c r="H7" s="6" t="s">
        <v>38</v>
      </c>
      <c r="J7" s="6"/>
    </row>
    <row r="8" spans="1:21" x14ac:dyDescent="0.25">
      <c r="H8" s="26" t="s">
        <v>66</v>
      </c>
      <c r="I8" s="26"/>
      <c r="J8" s="6"/>
    </row>
    <row r="9" spans="1:21" x14ac:dyDescent="0.25">
      <c r="H9" s="26" t="s">
        <v>79</v>
      </c>
      <c r="I9" s="26"/>
      <c r="J9" s="6"/>
    </row>
    <row r="10" spans="1:21" x14ac:dyDescent="0.25">
      <c r="J10" s="13"/>
    </row>
    <row r="11" spans="1:21" ht="21.75" customHeight="1" x14ac:dyDescent="0.25"/>
    <row r="12" spans="1:21" ht="15.75" customHeight="1" x14ac:dyDescent="0.3">
      <c r="A12" s="78" t="s">
        <v>42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21" ht="19.5" customHeight="1" x14ac:dyDescent="0.25"/>
    <row r="14" spans="1:21" ht="18" customHeight="1" x14ac:dyDescent="0.25">
      <c r="A14" s="70" t="s">
        <v>0</v>
      </c>
      <c r="B14" s="71" t="s">
        <v>1</v>
      </c>
      <c r="C14" s="70" t="s">
        <v>5</v>
      </c>
      <c r="D14" s="70" t="s">
        <v>15</v>
      </c>
      <c r="E14" s="79" t="s">
        <v>30</v>
      </c>
      <c r="F14" s="79"/>
      <c r="G14" s="79"/>
      <c r="H14" s="79"/>
      <c r="I14" s="79"/>
      <c r="J14" s="79"/>
    </row>
    <row r="15" spans="1:21" ht="45" customHeight="1" x14ac:dyDescent="0.25">
      <c r="A15" s="70"/>
      <c r="B15" s="71"/>
      <c r="C15" s="70"/>
      <c r="D15" s="70"/>
      <c r="E15" s="4" t="s">
        <v>76</v>
      </c>
      <c r="F15" s="4" t="s">
        <v>45</v>
      </c>
      <c r="G15" s="4" t="s">
        <v>46</v>
      </c>
      <c r="H15" s="4" t="s">
        <v>47</v>
      </c>
      <c r="I15" s="4" t="s">
        <v>48</v>
      </c>
      <c r="J15" s="7" t="s">
        <v>3</v>
      </c>
    </row>
    <row r="16" spans="1:21" x14ac:dyDescent="0.25">
      <c r="A16" s="65"/>
      <c r="B16" s="65" t="s">
        <v>31</v>
      </c>
      <c r="C16" s="65" t="s">
        <v>49</v>
      </c>
      <c r="D16" s="8" t="s">
        <v>6</v>
      </c>
      <c r="E16" s="15">
        <f>E17+E18+E19</f>
        <v>513948.79399999999</v>
      </c>
      <c r="F16" s="50">
        <f>F17+F18+F19+F148</f>
        <v>509413.4499999999</v>
      </c>
      <c r="G16" s="50">
        <f>G17+G18+G19+G148</f>
        <v>498125.54999999993</v>
      </c>
      <c r="H16" s="15">
        <f t="shared" ref="H16:I16" si="0">H17+H18+H19</f>
        <v>498125.54999999993</v>
      </c>
      <c r="I16" s="15">
        <f t="shared" si="0"/>
        <v>498125.54999999993</v>
      </c>
      <c r="J16" s="15">
        <f t="shared" ref="J16:J55" si="1">SUM(E16:I16)</f>
        <v>2517738.8939999994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14" x14ac:dyDescent="0.25">
      <c r="A17" s="65"/>
      <c r="B17" s="65"/>
      <c r="C17" s="65"/>
      <c r="D17" s="11" t="s">
        <v>16</v>
      </c>
      <c r="E17" s="16">
        <f>E123+E51</f>
        <v>31202.041000000001</v>
      </c>
      <c r="F17" s="16">
        <f>F123+F51+F109</f>
        <v>46329.175000000003</v>
      </c>
      <c r="G17" s="16">
        <f>G123+G51+G109</f>
        <v>34252.394</v>
      </c>
      <c r="H17" s="16">
        <f t="shared" ref="H17:I17" si="2">H123+H51+H109</f>
        <v>34252.394</v>
      </c>
      <c r="I17" s="16">
        <f t="shared" si="2"/>
        <v>34252.394</v>
      </c>
      <c r="J17" s="15">
        <f t="shared" si="1"/>
        <v>180288.39800000002</v>
      </c>
      <c r="K17" s="3"/>
      <c r="L17" s="3"/>
      <c r="M17" s="3"/>
    </row>
    <row r="18" spans="1:14" x14ac:dyDescent="0.25">
      <c r="A18" s="65"/>
      <c r="B18" s="65"/>
      <c r="C18" s="65"/>
      <c r="D18" s="11" t="s">
        <v>17</v>
      </c>
      <c r="E18" s="16">
        <f>E24+E34+E42+E52+E64+E75+E85+E98+E110+E124+E130+E136</f>
        <v>263974.40899999999</v>
      </c>
      <c r="F18" s="16">
        <f>F24+F34+F42+F52+F64+F75+F85+F98+F110+F124+F130+F136</f>
        <v>266930.17499999993</v>
      </c>
      <c r="G18" s="16">
        <f t="shared" ref="G18:I18" si="3">G24+G34+G42+G52+G64+G75+G85+G98+G110+G124+G130+G136</f>
        <v>267221.15599999996</v>
      </c>
      <c r="H18" s="16">
        <f t="shared" si="3"/>
        <v>267221.15599999996</v>
      </c>
      <c r="I18" s="16">
        <f t="shared" si="3"/>
        <v>267221.15599999996</v>
      </c>
      <c r="J18" s="15">
        <f t="shared" si="1"/>
        <v>1332568.0519999997</v>
      </c>
      <c r="K18" s="3"/>
      <c r="L18" s="3"/>
      <c r="M18" s="3"/>
    </row>
    <row r="19" spans="1:14" ht="15" customHeight="1" x14ac:dyDescent="0.3">
      <c r="A19" s="65"/>
      <c r="B19" s="65"/>
      <c r="C19" s="65"/>
      <c r="D19" s="11" t="s">
        <v>18</v>
      </c>
      <c r="E19" s="16">
        <f>E26+E36+E43+E53+E65+E78+E88+E99+E105+E112+E119+E125+E59+E143</f>
        <v>218772.34399999995</v>
      </c>
      <c r="F19" s="16">
        <f>F26+F36+F43+F53+F65+F78+F88+F99+F105+F112+F119+F125+F59+F143</f>
        <v>196154.09999999998</v>
      </c>
      <c r="G19" s="16">
        <f t="shared" ref="G19:I19" si="4">G26+G36+G43+G53+G65+G78+G88+G99+G105+G112+G119+G125+G59+G143</f>
        <v>196652</v>
      </c>
      <c r="H19" s="16">
        <f t="shared" si="4"/>
        <v>196652</v>
      </c>
      <c r="I19" s="16">
        <f t="shared" si="4"/>
        <v>196652</v>
      </c>
      <c r="J19" s="15">
        <f t="shared" si="1"/>
        <v>1004882.4439999999</v>
      </c>
      <c r="L19" s="14"/>
      <c r="M19" s="3"/>
    </row>
    <row r="20" spans="1:14" ht="31.5" customHeight="1" x14ac:dyDescent="0.25">
      <c r="A20" s="65"/>
      <c r="B20" s="65"/>
      <c r="C20" s="65"/>
      <c r="D20" s="11" t="s">
        <v>19</v>
      </c>
      <c r="E20" s="16" t="s">
        <v>14</v>
      </c>
      <c r="F20" s="16" t="s">
        <v>14</v>
      </c>
      <c r="G20" s="16" t="s">
        <v>14</v>
      </c>
      <c r="H20" s="16" t="s">
        <v>14</v>
      </c>
      <c r="I20" s="16" t="s">
        <v>14</v>
      </c>
      <c r="J20" s="15">
        <f t="shared" si="1"/>
        <v>0</v>
      </c>
    </row>
    <row r="21" spans="1:14" ht="15" customHeight="1" x14ac:dyDescent="0.25">
      <c r="A21" s="65"/>
      <c r="B21" s="65"/>
      <c r="C21" s="65"/>
      <c r="D21" s="11" t="s">
        <v>28</v>
      </c>
      <c r="E21" s="17" t="s">
        <v>14</v>
      </c>
      <c r="F21" s="17" t="s">
        <v>14</v>
      </c>
      <c r="G21" s="17" t="s">
        <v>14</v>
      </c>
      <c r="H21" s="17" t="s">
        <v>14</v>
      </c>
      <c r="I21" s="17" t="s">
        <v>14</v>
      </c>
      <c r="J21" s="15">
        <f t="shared" si="1"/>
        <v>0</v>
      </c>
    </row>
    <row r="22" spans="1:14" ht="15" customHeight="1" x14ac:dyDescent="0.25">
      <c r="A22" s="64">
        <v>1</v>
      </c>
      <c r="B22" s="65" t="s">
        <v>9</v>
      </c>
      <c r="C22" s="65" t="s">
        <v>10</v>
      </c>
      <c r="D22" s="8" t="s">
        <v>6</v>
      </c>
      <c r="E22" s="16">
        <f>E24+E26</f>
        <v>204161.84100000001</v>
      </c>
      <c r="F22" s="49">
        <f>F24+F26</f>
        <v>196261</v>
      </c>
      <c r="G22" s="16">
        <f>G24+G26</f>
        <v>197020.3</v>
      </c>
      <c r="H22" s="16">
        <f>H24+H26</f>
        <v>197020.3</v>
      </c>
      <c r="I22" s="16">
        <f>I24+I26</f>
        <v>197020.3</v>
      </c>
      <c r="J22" s="15">
        <f t="shared" si="1"/>
        <v>991483.74100000015</v>
      </c>
    </row>
    <row r="23" spans="1:14" x14ac:dyDescent="0.25">
      <c r="A23" s="64"/>
      <c r="B23" s="65"/>
      <c r="C23" s="65"/>
      <c r="D23" s="11" t="s">
        <v>16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5">
        <f t="shared" si="1"/>
        <v>0</v>
      </c>
    </row>
    <row r="24" spans="1:14" x14ac:dyDescent="0.25">
      <c r="A24" s="64"/>
      <c r="B24" s="65"/>
      <c r="C24" s="65"/>
      <c r="D24" s="11" t="s">
        <v>17</v>
      </c>
      <c r="E24" s="16">
        <f>SUM(E25:E25)</f>
        <v>80814.3</v>
      </c>
      <c r="F24" s="16">
        <f>SUM(F25:F25)</f>
        <v>80814.3</v>
      </c>
      <c r="G24" s="16">
        <f>SUM(G25:G25)</f>
        <v>80814.3</v>
      </c>
      <c r="H24" s="16">
        <f>SUM(H25:H25)</f>
        <v>80814.3</v>
      </c>
      <c r="I24" s="16">
        <f>SUM(I25:I25)</f>
        <v>80814.3</v>
      </c>
      <c r="J24" s="15">
        <f t="shared" si="1"/>
        <v>404071.5</v>
      </c>
    </row>
    <row r="25" spans="1:14" ht="106.5" customHeight="1" x14ac:dyDescent="0.25">
      <c r="A25" s="64"/>
      <c r="B25" s="65"/>
      <c r="C25" s="65"/>
      <c r="D25" s="5" t="s">
        <v>21</v>
      </c>
      <c r="E25" s="16">
        <v>80814.3</v>
      </c>
      <c r="F25" s="16">
        <v>80814.3</v>
      </c>
      <c r="G25" s="16">
        <v>80814.3</v>
      </c>
      <c r="H25" s="16">
        <v>80814.3</v>
      </c>
      <c r="I25" s="16">
        <v>80814.3</v>
      </c>
      <c r="J25" s="15">
        <f t="shared" si="1"/>
        <v>404071.5</v>
      </c>
    </row>
    <row r="26" spans="1:14" x14ac:dyDescent="0.25">
      <c r="A26" s="64"/>
      <c r="B26" s="65"/>
      <c r="C26" s="65"/>
      <c r="D26" s="11" t="s">
        <v>18</v>
      </c>
      <c r="E26" s="16">
        <f>SUM(E27:E31)</f>
        <v>123347.541</v>
      </c>
      <c r="F26" s="49">
        <f>SUM(F27:F31)</f>
        <v>115446.7</v>
      </c>
      <c r="G26" s="16">
        <f>SUM(G27:G31)</f>
        <v>116206</v>
      </c>
      <c r="H26" s="16">
        <f t="shared" ref="H26:I26" si="5">SUM(H27:H31)</f>
        <v>116206</v>
      </c>
      <c r="I26" s="16">
        <f t="shared" si="5"/>
        <v>116206</v>
      </c>
      <c r="J26" s="15">
        <f t="shared" si="1"/>
        <v>587412.24099999992</v>
      </c>
    </row>
    <row r="27" spans="1:14" x14ac:dyDescent="0.25">
      <c r="A27" s="64"/>
      <c r="B27" s="65"/>
      <c r="C27" s="65"/>
      <c r="D27" s="5" t="s">
        <v>23</v>
      </c>
      <c r="E27" s="16">
        <v>48042.6</v>
      </c>
      <c r="F27" s="16">
        <v>35664.699999999997</v>
      </c>
      <c r="G27" s="16">
        <v>35307.300000000003</v>
      </c>
      <c r="H27" s="16">
        <v>35307.300000000003</v>
      </c>
      <c r="I27" s="16">
        <v>35307.300000000003</v>
      </c>
      <c r="J27" s="15">
        <f t="shared" si="1"/>
        <v>189629.2</v>
      </c>
    </row>
    <row r="28" spans="1:14" ht="30" x14ac:dyDescent="0.25">
      <c r="A28" s="64"/>
      <c r="B28" s="65"/>
      <c r="C28" s="65"/>
      <c r="D28" s="5" t="s">
        <v>29</v>
      </c>
      <c r="E28" s="16">
        <v>23243.7</v>
      </c>
      <c r="F28" s="16">
        <v>21539.4</v>
      </c>
      <c r="G28" s="16">
        <v>20612.099999999999</v>
      </c>
      <c r="H28" s="16">
        <v>20612.099999999999</v>
      </c>
      <c r="I28" s="16">
        <v>20612.099999999999</v>
      </c>
      <c r="J28" s="15">
        <f t="shared" ref="J28:J30" si="6">SUM(E28:I28)</f>
        <v>106619.4</v>
      </c>
    </row>
    <row r="29" spans="1:14" ht="30" x14ac:dyDescent="0.25">
      <c r="A29" s="64"/>
      <c r="B29" s="65"/>
      <c r="C29" s="65"/>
      <c r="D29" s="5" t="s">
        <v>22</v>
      </c>
      <c r="E29" s="16">
        <v>892</v>
      </c>
      <c r="F29" s="16">
        <v>892</v>
      </c>
      <c r="G29" s="16">
        <v>892</v>
      </c>
      <c r="H29" s="16">
        <v>892</v>
      </c>
      <c r="I29" s="16">
        <v>892</v>
      </c>
      <c r="J29" s="15">
        <f t="shared" si="6"/>
        <v>4460</v>
      </c>
    </row>
    <row r="30" spans="1:14" ht="30" x14ac:dyDescent="0.25">
      <c r="A30" s="64"/>
      <c r="B30" s="65"/>
      <c r="C30" s="65"/>
      <c r="D30" s="5" t="s">
        <v>32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5">
        <f t="shared" si="6"/>
        <v>0</v>
      </c>
    </row>
    <row r="31" spans="1:14" x14ac:dyDescent="0.25">
      <c r="A31" s="64"/>
      <c r="B31" s="65"/>
      <c r="C31" s="65"/>
      <c r="D31" s="5" t="s">
        <v>24</v>
      </c>
      <c r="E31" s="17">
        <v>51169.241000000002</v>
      </c>
      <c r="F31" s="48">
        <v>57350.6</v>
      </c>
      <c r="G31" s="17">
        <v>59394.6</v>
      </c>
      <c r="H31" s="17">
        <v>59394.6</v>
      </c>
      <c r="I31" s="17">
        <v>59394.6</v>
      </c>
      <c r="J31" s="15">
        <f t="shared" si="1"/>
        <v>286703.641</v>
      </c>
    </row>
    <row r="32" spans="1:14" x14ac:dyDescent="0.25">
      <c r="A32" s="64">
        <v>2</v>
      </c>
      <c r="B32" s="65" t="s">
        <v>9</v>
      </c>
      <c r="C32" s="65" t="s">
        <v>11</v>
      </c>
      <c r="D32" s="8" t="s">
        <v>6</v>
      </c>
      <c r="E32" s="16">
        <f>E34+E36</f>
        <v>156847</v>
      </c>
      <c r="F32" s="16">
        <f t="shared" ref="F32:I32" si="7">F34+F36</f>
        <v>157016</v>
      </c>
      <c r="G32" s="16">
        <f t="shared" si="7"/>
        <v>157016</v>
      </c>
      <c r="H32" s="16">
        <f t="shared" si="7"/>
        <v>157016</v>
      </c>
      <c r="I32" s="16">
        <f t="shared" si="7"/>
        <v>157016</v>
      </c>
      <c r="J32" s="15">
        <f t="shared" si="1"/>
        <v>784911</v>
      </c>
      <c r="M32" s="3"/>
      <c r="N32" s="3"/>
    </row>
    <row r="33" spans="1:13" x14ac:dyDescent="0.25">
      <c r="A33" s="64"/>
      <c r="B33" s="65"/>
      <c r="C33" s="65"/>
      <c r="D33" s="11" t="s">
        <v>16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5">
        <f t="shared" si="1"/>
        <v>0</v>
      </c>
    </row>
    <row r="34" spans="1:13" x14ac:dyDescent="0.25">
      <c r="A34" s="64"/>
      <c r="B34" s="65"/>
      <c r="C34" s="65"/>
      <c r="D34" s="11" t="s">
        <v>17</v>
      </c>
      <c r="E34" s="16">
        <f>E35</f>
        <v>156847</v>
      </c>
      <c r="F34" s="16">
        <f t="shared" ref="F34:I34" si="8">F35</f>
        <v>157016</v>
      </c>
      <c r="G34" s="16">
        <f t="shared" si="8"/>
        <v>157016</v>
      </c>
      <c r="H34" s="16">
        <f t="shared" si="8"/>
        <v>157016</v>
      </c>
      <c r="I34" s="16">
        <f t="shared" si="8"/>
        <v>157016</v>
      </c>
      <c r="J34" s="15">
        <f t="shared" si="1"/>
        <v>784911</v>
      </c>
    </row>
    <row r="35" spans="1:13" ht="120.75" customHeight="1" x14ac:dyDescent="0.25">
      <c r="A35" s="64"/>
      <c r="B35" s="65"/>
      <c r="C35" s="65"/>
      <c r="D35" s="5" t="s">
        <v>39</v>
      </c>
      <c r="E35" s="16">
        <v>156847</v>
      </c>
      <c r="F35" s="16">
        <v>157016</v>
      </c>
      <c r="G35" s="16">
        <v>157016</v>
      </c>
      <c r="H35" s="16">
        <v>157016</v>
      </c>
      <c r="I35" s="16">
        <v>157016</v>
      </c>
      <c r="J35" s="15">
        <f t="shared" si="1"/>
        <v>784911</v>
      </c>
    </row>
    <row r="36" spans="1:13" x14ac:dyDescent="0.25">
      <c r="A36" s="64"/>
      <c r="B36" s="65"/>
      <c r="C36" s="65"/>
      <c r="D36" s="11" t="s">
        <v>18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5">
        <f t="shared" si="1"/>
        <v>0</v>
      </c>
    </row>
    <row r="37" spans="1:13" ht="107.25" customHeight="1" x14ac:dyDescent="0.25">
      <c r="A37" s="64"/>
      <c r="B37" s="65"/>
      <c r="C37" s="65"/>
      <c r="D37" s="5" t="s">
        <v>33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5">
        <f t="shared" si="1"/>
        <v>0</v>
      </c>
    </row>
    <row r="38" spans="1:13" ht="34.5" customHeight="1" x14ac:dyDescent="0.25">
      <c r="A38" s="64"/>
      <c r="B38" s="65"/>
      <c r="C38" s="65"/>
      <c r="D38" s="11" t="s">
        <v>19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5">
        <f t="shared" si="1"/>
        <v>0</v>
      </c>
    </row>
    <row r="39" spans="1:13" ht="16.5" customHeight="1" x14ac:dyDescent="0.25">
      <c r="A39" s="64"/>
      <c r="B39" s="65"/>
      <c r="C39" s="65"/>
      <c r="D39" s="11" t="s">
        <v>28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5">
        <f t="shared" si="1"/>
        <v>0</v>
      </c>
    </row>
    <row r="40" spans="1:13" ht="15" customHeight="1" x14ac:dyDescent="0.25">
      <c r="A40" s="73">
        <v>3</v>
      </c>
      <c r="B40" s="81" t="s">
        <v>9</v>
      </c>
      <c r="C40" s="66" t="s">
        <v>54</v>
      </c>
      <c r="D40" s="8" t="s">
        <v>6</v>
      </c>
      <c r="E40" s="16">
        <f>E42+E43</f>
        <v>57560.391000000003</v>
      </c>
      <c r="F40" s="16">
        <f>F42+F43</f>
        <v>51015.7</v>
      </c>
      <c r="G40" s="16">
        <f>G42+G43</f>
        <v>51399.199999999997</v>
      </c>
      <c r="H40" s="16">
        <f t="shared" ref="H40:I40" si="9">H42+H43</f>
        <v>51399.199999999997</v>
      </c>
      <c r="I40" s="16">
        <f t="shared" si="9"/>
        <v>51399.199999999997</v>
      </c>
      <c r="J40" s="15">
        <f t="shared" si="1"/>
        <v>262773.69099999999</v>
      </c>
      <c r="M40" s="3"/>
    </row>
    <row r="41" spans="1:13" x14ac:dyDescent="0.25">
      <c r="A41" s="74"/>
      <c r="B41" s="82"/>
      <c r="C41" s="67"/>
      <c r="D41" s="11" t="s">
        <v>16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5">
        <f t="shared" si="1"/>
        <v>0</v>
      </c>
    </row>
    <row r="42" spans="1:13" x14ac:dyDescent="0.25">
      <c r="A42" s="74"/>
      <c r="B42" s="82"/>
      <c r="C42" s="67"/>
      <c r="D42" s="11" t="s">
        <v>17</v>
      </c>
      <c r="E42" s="16">
        <v>221.5</v>
      </c>
      <c r="F42" s="16">
        <v>221.5</v>
      </c>
      <c r="G42" s="16">
        <v>221.5</v>
      </c>
      <c r="H42" s="16">
        <v>221.5</v>
      </c>
      <c r="I42" s="16">
        <v>221.5</v>
      </c>
      <c r="J42" s="15">
        <f t="shared" si="1"/>
        <v>1107.5</v>
      </c>
    </row>
    <row r="43" spans="1:13" ht="15" customHeight="1" x14ac:dyDescent="0.25">
      <c r="A43" s="74"/>
      <c r="B43" s="82"/>
      <c r="C43" s="67"/>
      <c r="D43" s="11" t="s">
        <v>18</v>
      </c>
      <c r="E43" s="16">
        <f>SUM(E44:E47)</f>
        <v>57338.891000000003</v>
      </c>
      <c r="F43" s="16">
        <f>SUM(F44:F47)</f>
        <v>50794.2</v>
      </c>
      <c r="G43" s="16">
        <f>SUM(G44:G47)</f>
        <v>51177.7</v>
      </c>
      <c r="H43" s="16">
        <f t="shared" ref="H43:I43" si="10">SUM(H44:H47)</f>
        <v>51177.7</v>
      </c>
      <c r="I43" s="16">
        <f t="shared" si="10"/>
        <v>51177.7</v>
      </c>
      <c r="J43" s="15">
        <f t="shared" si="1"/>
        <v>261666.19099999999</v>
      </c>
    </row>
    <row r="44" spans="1:13" ht="21" customHeight="1" x14ac:dyDescent="0.25">
      <c r="A44" s="74"/>
      <c r="B44" s="82"/>
      <c r="C44" s="67"/>
      <c r="D44" s="5" t="s">
        <v>23</v>
      </c>
      <c r="E44" s="16">
        <v>7183.7</v>
      </c>
      <c r="F44" s="16">
        <v>5337.3</v>
      </c>
      <c r="G44" s="16">
        <v>5279.4</v>
      </c>
      <c r="H44" s="16">
        <v>5279.4</v>
      </c>
      <c r="I44" s="16">
        <v>5279.4</v>
      </c>
      <c r="J44" s="15">
        <f t="shared" si="1"/>
        <v>28359.200000000004</v>
      </c>
    </row>
    <row r="45" spans="1:13" ht="31.5" customHeight="1" x14ac:dyDescent="0.25">
      <c r="A45" s="74"/>
      <c r="B45" s="82"/>
      <c r="C45" s="67"/>
      <c r="D45" s="5" t="s">
        <v>22</v>
      </c>
      <c r="E45" s="16">
        <v>1820.6</v>
      </c>
      <c r="F45" s="16">
        <v>1820.6</v>
      </c>
      <c r="G45" s="16">
        <v>1820.6</v>
      </c>
      <c r="H45" s="16">
        <v>1820.6</v>
      </c>
      <c r="I45" s="16">
        <v>1820.6</v>
      </c>
      <c r="J45" s="15">
        <f t="shared" ref="J45" si="11">SUM(E45:I45)</f>
        <v>9103</v>
      </c>
    </row>
    <row r="46" spans="1:13" ht="30" x14ac:dyDescent="0.25">
      <c r="A46" s="74"/>
      <c r="B46" s="82"/>
      <c r="C46" s="67"/>
      <c r="D46" s="5" t="s">
        <v>29</v>
      </c>
      <c r="E46" s="16">
        <v>3475.5</v>
      </c>
      <c r="F46" s="16">
        <v>3220.7</v>
      </c>
      <c r="G46" s="16">
        <v>3082</v>
      </c>
      <c r="H46" s="16">
        <v>3082</v>
      </c>
      <c r="I46" s="16">
        <v>3082</v>
      </c>
      <c r="J46" s="15">
        <f t="shared" ref="J46" si="12">SUM(E46:I46)</f>
        <v>15942.2</v>
      </c>
    </row>
    <row r="47" spans="1:13" x14ac:dyDescent="0.25">
      <c r="A47" s="74"/>
      <c r="B47" s="82"/>
      <c r="C47" s="67"/>
      <c r="D47" s="5" t="s">
        <v>24</v>
      </c>
      <c r="E47" s="16">
        <v>44859.091</v>
      </c>
      <c r="F47" s="49">
        <v>40415.599999999999</v>
      </c>
      <c r="G47" s="49">
        <v>40995.699999999997</v>
      </c>
      <c r="H47" s="49">
        <v>40995.699999999997</v>
      </c>
      <c r="I47" s="49">
        <v>40995.699999999997</v>
      </c>
      <c r="J47" s="15">
        <f t="shared" si="1"/>
        <v>208261.79099999997</v>
      </c>
    </row>
    <row r="48" spans="1:13" ht="30" x14ac:dyDescent="0.25">
      <c r="A48" s="74"/>
      <c r="B48" s="82"/>
      <c r="C48" s="67"/>
      <c r="D48" s="11" t="s">
        <v>19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5">
        <f t="shared" si="1"/>
        <v>0</v>
      </c>
    </row>
    <row r="49" spans="1:10" x14ac:dyDescent="0.25">
      <c r="A49" s="74"/>
      <c r="B49" s="82"/>
      <c r="C49" s="67"/>
      <c r="D49" s="11" t="s">
        <v>28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5">
        <f t="shared" si="1"/>
        <v>0</v>
      </c>
    </row>
    <row r="50" spans="1:10" ht="18.75" customHeight="1" x14ac:dyDescent="0.25">
      <c r="A50" s="76">
        <v>4</v>
      </c>
      <c r="B50" s="65" t="s">
        <v>9</v>
      </c>
      <c r="C50" s="65" t="s">
        <v>55</v>
      </c>
      <c r="D50" s="8" t="s">
        <v>6</v>
      </c>
      <c r="E50" s="16">
        <f>E51+E52+E53</f>
        <v>15122.499999999998</v>
      </c>
      <c r="F50" s="16">
        <f>F51+F52+F53</f>
        <v>15833.699999999999</v>
      </c>
      <c r="G50" s="16">
        <f t="shared" ref="G50:I50" si="13">G51+G52+G53</f>
        <v>15343.2</v>
      </c>
      <c r="H50" s="16">
        <f t="shared" si="13"/>
        <v>15343.2</v>
      </c>
      <c r="I50" s="16">
        <f t="shared" si="13"/>
        <v>15343.2</v>
      </c>
      <c r="J50" s="15">
        <f t="shared" si="1"/>
        <v>76985.799999999988</v>
      </c>
    </row>
    <row r="51" spans="1:10" ht="15.75" customHeight="1" x14ac:dyDescent="0.25">
      <c r="A51" s="76"/>
      <c r="B51" s="65"/>
      <c r="C51" s="65"/>
      <c r="D51" s="21" t="s">
        <v>16</v>
      </c>
      <c r="E51" s="16">
        <v>14222.641</v>
      </c>
      <c r="F51" s="16">
        <v>14734.775</v>
      </c>
      <c r="G51" s="16">
        <v>14278.294</v>
      </c>
      <c r="H51" s="16">
        <v>14278.294</v>
      </c>
      <c r="I51" s="16">
        <v>14278.294</v>
      </c>
      <c r="J51" s="15">
        <f t="shared" si="1"/>
        <v>71792.297999999995</v>
      </c>
    </row>
    <row r="52" spans="1:10" ht="16.5" customHeight="1" x14ac:dyDescent="0.25">
      <c r="A52" s="76"/>
      <c r="B52" s="65"/>
      <c r="C52" s="65"/>
      <c r="D52" s="21" t="s">
        <v>17</v>
      </c>
      <c r="E52" s="16">
        <v>748.55899999999997</v>
      </c>
      <c r="F52" s="16">
        <v>940.52499999999998</v>
      </c>
      <c r="G52" s="16">
        <v>911.40599999999995</v>
      </c>
      <c r="H52" s="16">
        <v>911.40599999999995</v>
      </c>
      <c r="I52" s="16">
        <v>911.40599999999995</v>
      </c>
      <c r="J52" s="15">
        <f t="shared" si="1"/>
        <v>4423.3019999999997</v>
      </c>
    </row>
    <row r="53" spans="1:10" ht="15" customHeight="1" x14ac:dyDescent="0.25">
      <c r="A53" s="76"/>
      <c r="B53" s="65"/>
      <c r="C53" s="65"/>
      <c r="D53" s="21" t="s">
        <v>18</v>
      </c>
      <c r="E53" s="16">
        <v>151.30000000000001</v>
      </c>
      <c r="F53" s="16">
        <v>158.4</v>
      </c>
      <c r="G53" s="16">
        <v>153.5</v>
      </c>
      <c r="H53" s="16">
        <v>153.5</v>
      </c>
      <c r="I53" s="16">
        <v>153.5</v>
      </c>
      <c r="J53" s="15">
        <f t="shared" si="1"/>
        <v>770.2</v>
      </c>
    </row>
    <row r="54" spans="1:10" ht="30" x14ac:dyDescent="0.25">
      <c r="A54" s="76"/>
      <c r="B54" s="65"/>
      <c r="C54" s="65"/>
      <c r="D54" s="21" t="s">
        <v>19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5">
        <f t="shared" si="1"/>
        <v>0</v>
      </c>
    </row>
    <row r="55" spans="1:10" ht="21.75" customHeight="1" x14ac:dyDescent="0.25">
      <c r="A55" s="76"/>
      <c r="B55" s="65"/>
      <c r="C55" s="65"/>
      <c r="D55" s="21" t="s">
        <v>28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5">
        <f t="shared" si="1"/>
        <v>0</v>
      </c>
    </row>
    <row r="56" spans="1:10" ht="15" customHeight="1" x14ac:dyDescent="0.25">
      <c r="A56" s="73">
        <v>5</v>
      </c>
      <c r="B56" s="66" t="s">
        <v>9</v>
      </c>
      <c r="C56" s="66" t="s">
        <v>56</v>
      </c>
      <c r="D56" s="8" t="s">
        <v>6</v>
      </c>
      <c r="E56" s="16">
        <f>E59</f>
        <v>1552.9</v>
      </c>
      <c r="F56" s="16">
        <f t="shared" ref="F56:I56" si="14">F59</f>
        <v>0</v>
      </c>
      <c r="G56" s="16">
        <f t="shared" si="14"/>
        <v>0</v>
      </c>
      <c r="H56" s="16">
        <f t="shared" si="14"/>
        <v>0</v>
      </c>
      <c r="I56" s="16">
        <f t="shared" si="14"/>
        <v>0</v>
      </c>
      <c r="J56" s="15">
        <f t="shared" ref="J56:J61" si="15">SUM(E56:I56)</f>
        <v>1552.9</v>
      </c>
    </row>
    <row r="57" spans="1:10" x14ac:dyDescent="0.25">
      <c r="A57" s="74"/>
      <c r="B57" s="67"/>
      <c r="C57" s="67"/>
      <c r="D57" s="24" t="s">
        <v>16</v>
      </c>
      <c r="E57" s="16"/>
      <c r="F57" s="16"/>
      <c r="G57" s="16"/>
      <c r="H57" s="16"/>
      <c r="I57" s="16"/>
      <c r="J57" s="15">
        <f t="shared" si="15"/>
        <v>0</v>
      </c>
    </row>
    <row r="58" spans="1:10" ht="21" customHeight="1" x14ac:dyDescent="0.25">
      <c r="A58" s="74"/>
      <c r="B58" s="67"/>
      <c r="C58" s="67"/>
      <c r="D58" s="24" t="s">
        <v>17</v>
      </c>
      <c r="E58" s="16"/>
      <c r="F58" s="16"/>
      <c r="G58" s="16"/>
      <c r="H58" s="16"/>
      <c r="I58" s="16"/>
      <c r="J58" s="15">
        <f t="shared" si="15"/>
        <v>0</v>
      </c>
    </row>
    <row r="59" spans="1:10" ht="15.75" customHeight="1" x14ac:dyDescent="0.25">
      <c r="A59" s="74"/>
      <c r="B59" s="67"/>
      <c r="C59" s="67"/>
      <c r="D59" s="24" t="s">
        <v>18</v>
      </c>
      <c r="E59" s="16">
        <v>1552.9</v>
      </c>
      <c r="F59" s="16"/>
      <c r="G59" s="16"/>
      <c r="H59" s="16"/>
      <c r="I59" s="16"/>
      <c r="J59" s="15">
        <f t="shared" si="15"/>
        <v>1552.9</v>
      </c>
    </row>
    <row r="60" spans="1:10" ht="16.5" customHeight="1" x14ac:dyDescent="0.25">
      <c r="A60" s="74"/>
      <c r="B60" s="67"/>
      <c r="C60" s="67"/>
      <c r="D60" s="24" t="s">
        <v>19</v>
      </c>
      <c r="E60" s="16"/>
      <c r="F60" s="16"/>
      <c r="G60" s="16"/>
      <c r="H60" s="16"/>
      <c r="I60" s="16"/>
      <c r="J60" s="15">
        <f t="shared" si="15"/>
        <v>0</v>
      </c>
    </row>
    <row r="61" spans="1:10" ht="16.5" customHeight="1" x14ac:dyDescent="0.25">
      <c r="A61" s="80"/>
      <c r="B61" s="68"/>
      <c r="C61" s="68"/>
      <c r="D61" s="24" t="s">
        <v>28</v>
      </c>
      <c r="E61" s="16"/>
      <c r="F61" s="16"/>
      <c r="G61" s="16"/>
      <c r="H61" s="16"/>
      <c r="I61" s="16"/>
      <c r="J61" s="15">
        <f t="shared" si="15"/>
        <v>0</v>
      </c>
    </row>
    <row r="62" spans="1:10" ht="17.25" customHeight="1" x14ac:dyDescent="0.25">
      <c r="A62" s="76">
        <v>6</v>
      </c>
      <c r="B62" s="65" t="s">
        <v>9</v>
      </c>
      <c r="C62" s="77" t="s">
        <v>34</v>
      </c>
      <c r="D62" s="8" t="s">
        <v>6</v>
      </c>
      <c r="E62" s="16">
        <f>E64+E65</f>
        <v>17095.64</v>
      </c>
      <c r="F62" s="16">
        <f>F64+F65</f>
        <v>13887.400000000001</v>
      </c>
      <c r="G62" s="16">
        <f>G64+G65</f>
        <v>13601.5</v>
      </c>
      <c r="H62" s="16">
        <f>H64+H65</f>
        <v>13601.5</v>
      </c>
      <c r="I62" s="16">
        <f>I64+I65</f>
        <v>13601.5</v>
      </c>
      <c r="J62" s="15">
        <f t="shared" ref="J62:J89" si="16">SUM(E62:I62)</f>
        <v>71787.540000000008</v>
      </c>
    </row>
    <row r="63" spans="1:10" ht="17.25" customHeight="1" x14ac:dyDescent="0.25">
      <c r="A63" s="76"/>
      <c r="B63" s="65"/>
      <c r="C63" s="77"/>
      <c r="D63" s="11" t="s">
        <v>16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5">
        <f t="shared" si="16"/>
        <v>0</v>
      </c>
    </row>
    <row r="64" spans="1:10" ht="15.75" customHeight="1" x14ac:dyDescent="0.25">
      <c r="A64" s="76"/>
      <c r="B64" s="65"/>
      <c r="C64" s="77"/>
      <c r="D64" s="11" t="s">
        <v>17</v>
      </c>
      <c r="E64" s="16"/>
      <c r="F64" s="16"/>
      <c r="G64" s="16"/>
      <c r="H64" s="16"/>
      <c r="I64" s="16"/>
      <c r="J64" s="15">
        <f t="shared" si="16"/>
        <v>0</v>
      </c>
    </row>
    <row r="65" spans="1:14" x14ac:dyDescent="0.25">
      <c r="A65" s="76"/>
      <c r="B65" s="65"/>
      <c r="C65" s="77"/>
      <c r="D65" s="11" t="s">
        <v>18</v>
      </c>
      <c r="E65" s="16">
        <f>SUM(E66:E70)</f>
        <v>17095.64</v>
      </c>
      <c r="F65" s="16">
        <f t="shared" ref="F65:I65" si="17">SUM(F66:F70)</f>
        <v>13887.400000000001</v>
      </c>
      <c r="G65" s="16">
        <f t="shared" si="17"/>
        <v>13601.5</v>
      </c>
      <c r="H65" s="16">
        <f t="shared" si="17"/>
        <v>13601.5</v>
      </c>
      <c r="I65" s="16">
        <f t="shared" si="17"/>
        <v>13601.5</v>
      </c>
      <c r="J65" s="15">
        <f t="shared" si="16"/>
        <v>71787.540000000008</v>
      </c>
    </row>
    <row r="66" spans="1:14" x14ac:dyDescent="0.25">
      <c r="A66" s="76"/>
      <c r="B66" s="65"/>
      <c r="C66" s="77"/>
      <c r="D66" s="5" t="s">
        <v>23</v>
      </c>
      <c r="E66" s="16">
        <v>10694</v>
      </c>
      <c r="F66" s="16">
        <v>7945.3</v>
      </c>
      <c r="G66" s="16">
        <v>7859.2</v>
      </c>
      <c r="H66" s="16">
        <v>7859.2</v>
      </c>
      <c r="I66" s="16">
        <v>7859.2</v>
      </c>
      <c r="J66" s="15">
        <f t="shared" si="16"/>
        <v>42216.899999999994</v>
      </c>
    </row>
    <row r="67" spans="1:14" ht="30" x14ac:dyDescent="0.25">
      <c r="A67" s="76"/>
      <c r="B67" s="65"/>
      <c r="C67" s="77"/>
      <c r="D67" s="5" t="s">
        <v>22</v>
      </c>
      <c r="E67" s="16">
        <v>2</v>
      </c>
      <c r="F67" s="16">
        <v>2</v>
      </c>
      <c r="G67" s="16">
        <v>2</v>
      </c>
      <c r="H67" s="16">
        <v>2</v>
      </c>
      <c r="I67" s="16">
        <v>2</v>
      </c>
      <c r="J67" s="15">
        <f t="shared" ref="J67:J69" si="18">SUM(E67:I67)</f>
        <v>10</v>
      </c>
    </row>
    <row r="68" spans="1:14" ht="30" x14ac:dyDescent="0.25">
      <c r="A68" s="76"/>
      <c r="B68" s="65"/>
      <c r="C68" s="77"/>
      <c r="D68" s="5" t="s">
        <v>29</v>
      </c>
      <c r="E68" s="16">
        <v>5173.8999999999996</v>
      </c>
      <c r="F68" s="16">
        <v>4794.6000000000004</v>
      </c>
      <c r="G68" s="16">
        <v>4588.1000000000004</v>
      </c>
      <c r="H68" s="16">
        <v>4588.1000000000004</v>
      </c>
      <c r="I68" s="16">
        <v>4588.1000000000004</v>
      </c>
      <c r="J68" s="15">
        <f t="shared" si="18"/>
        <v>23732.800000000003</v>
      </c>
    </row>
    <row r="69" spans="1:14" ht="30" x14ac:dyDescent="0.25">
      <c r="A69" s="76"/>
      <c r="B69" s="65"/>
      <c r="C69" s="77"/>
      <c r="D69" s="5" t="s">
        <v>32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5">
        <f t="shared" si="18"/>
        <v>0</v>
      </c>
    </row>
    <row r="70" spans="1:14" x14ac:dyDescent="0.25">
      <c r="A70" s="76"/>
      <c r="B70" s="65"/>
      <c r="C70" s="77"/>
      <c r="D70" s="5" t="s">
        <v>24</v>
      </c>
      <c r="E70" s="16">
        <v>1225.74</v>
      </c>
      <c r="F70" s="16">
        <v>1145.5</v>
      </c>
      <c r="G70" s="16">
        <v>1152.2</v>
      </c>
      <c r="H70" s="16">
        <v>1152.2</v>
      </c>
      <c r="I70" s="16">
        <v>1152.2</v>
      </c>
      <c r="J70" s="15">
        <f t="shared" si="16"/>
        <v>5827.8399999999992</v>
      </c>
    </row>
    <row r="71" spans="1:14" ht="30" x14ac:dyDescent="0.25">
      <c r="A71" s="76"/>
      <c r="B71" s="65"/>
      <c r="C71" s="77"/>
      <c r="D71" s="11" t="s">
        <v>19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5">
        <f t="shared" si="16"/>
        <v>0</v>
      </c>
    </row>
    <row r="72" spans="1:14" x14ac:dyDescent="0.25">
      <c r="A72" s="76"/>
      <c r="B72" s="65"/>
      <c r="C72" s="77"/>
      <c r="D72" s="11" t="s">
        <v>28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5">
        <f t="shared" si="16"/>
        <v>0</v>
      </c>
    </row>
    <row r="73" spans="1:14" x14ac:dyDescent="0.25">
      <c r="A73" s="76">
        <v>7</v>
      </c>
      <c r="B73" s="65" t="s">
        <v>9</v>
      </c>
      <c r="C73" s="65" t="s">
        <v>12</v>
      </c>
      <c r="D73" s="8" t="s">
        <v>6</v>
      </c>
      <c r="E73" s="16">
        <f>E75</f>
        <v>12804.4</v>
      </c>
      <c r="F73" s="16">
        <f t="shared" ref="F73:I73" si="19">F75</f>
        <v>13817.4</v>
      </c>
      <c r="G73" s="16">
        <f t="shared" si="19"/>
        <v>13817.4</v>
      </c>
      <c r="H73" s="16">
        <f t="shared" si="19"/>
        <v>13817.4</v>
      </c>
      <c r="I73" s="16">
        <f t="shared" si="19"/>
        <v>13817.4</v>
      </c>
      <c r="J73" s="15">
        <f t="shared" si="16"/>
        <v>68074</v>
      </c>
    </row>
    <row r="74" spans="1:14" x14ac:dyDescent="0.25">
      <c r="A74" s="76"/>
      <c r="B74" s="65"/>
      <c r="C74" s="65"/>
      <c r="D74" s="11" t="s">
        <v>16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5">
        <f t="shared" si="16"/>
        <v>0</v>
      </c>
    </row>
    <row r="75" spans="1:14" x14ac:dyDescent="0.25">
      <c r="A75" s="76"/>
      <c r="B75" s="65"/>
      <c r="C75" s="65"/>
      <c r="D75" s="11" t="s">
        <v>17</v>
      </c>
      <c r="E75" s="16">
        <f>E76+E77</f>
        <v>12804.4</v>
      </c>
      <c r="F75" s="16">
        <f t="shared" ref="F75:I75" si="20">F76+F77</f>
        <v>13817.4</v>
      </c>
      <c r="G75" s="16">
        <f t="shared" si="20"/>
        <v>13817.4</v>
      </c>
      <c r="H75" s="16">
        <f t="shared" si="20"/>
        <v>13817.4</v>
      </c>
      <c r="I75" s="16">
        <f t="shared" si="20"/>
        <v>13817.4</v>
      </c>
      <c r="J75" s="15">
        <f t="shared" si="16"/>
        <v>68074</v>
      </c>
    </row>
    <row r="76" spans="1:14" ht="166.5" customHeight="1" x14ac:dyDescent="0.25">
      <c r="A76" s="76"/>
      <c r="B76" s="65"/>
      <c r="C76" s="65"/>
      <c r="D76" s="5" t="s">
        <v>40</v>
      </c>
      <c r="E76" s="16">
        <v>11149</v>
      </c>
      <c r="F76" s="16">
        <v>12162</v>
      </c>
      <c r="G76" s="16">
        <v>12162</v>
      </c>
      <c r="H76" s="16">
        <v>12162</v>
      </c>
      <c r="I76" s="16">
        <v>12162</v>
      </c>
      <c r="J76" s="15">
        <f t="shared" si="16"/>
        <v>59797</v>
      </c>
      <c r="M76" s="3"/>
      <c r="N76" s="3"/>
    </row>
    <row r="77" spans="1:14" ht="60" customHeight="1" x14ac:dyDescent="0.25">
      <c r="A77" s="76"/>
      <c r="B77" s="65"/>
      <c r="C77" s="65"/>
      <c r="D77" s="5" t="s">
        <v>25</v>
      </c>
      <c r="E77" s="16">
        <v>1655.4</v>
      </c>
      <c r="F77" s="16">
        <v>1655.4</v>
      </c>
      <c r="G77" s="16">
        <v>1655.4</v>
      </c>
      <c r="H77" s="16">
        <v>1655.4</v>
      </c>
      <c r="I77" s="16">
        <v>1655.4</v>
      </c>
      <c r="J77" s="15">
        <f t="shared" si="16"/>
        <v>8277</v>
      </c>
    </row>
    <row r="78" spans="1:14" x14ac:dyDescent="0.25">
      <c r="A78" s="76"/>
      <c r="B78" s="65"/>
      <c r="C78" s="65"/>
      <c r="D78" s="11" t="s">
        <v>18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5">
        <f t="shared" si="16"/>
        <v>0</v>
      </c>
      <c r="M78" s="3"/>
      <c r="N78" s="3"/>
    </row>
    <row r="79" spans="1:14" ht="16.5" customHeight="1" x14ac:dyDescent="0.25">
      <c r="A79" s="76"/>
      <c r="B79" s="65"/>
      <c r="C79" s="65"/>
      <c r="D79" s="5" t="s">
        <v>23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5">
        <f t="shared" si="16"/>
        <v>0</v>
      </c>
    </row>
    <row r="80" spans="1:14" ht="18.75" customHeight="1" x14ac:dyDescent="0.25">
      <c r="A80" s="76"/>
      <c r="B80" s="65"/>
      <c r="C80" s="65"/>
      <c r="D80" s="5" t="s">
        <v>24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5">
        <f t="shared" si="16"/>
        <v>0</v>
      </c>
    </row>
    <row r="81" spans="1:10" ht="30" x14ac:dyDescent="0.25">
      <c r="A81" s="76"/>
      <c r="B81" s="65"/>
      <c r="C81" s="65"/>
      <c r="D81" s="11" t="s">
        <v>19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5">
        <f t="shared" si="16"/>
        <v>0</v>
      </c>
    </row>
    <row r="82" spans="1:10" x14ac:dyDescent="0.25">
      <c r="A82" s="76"/>
      <c r="B82" s="65"/>
      <c r="C82" s="65"/>
      <c r="D82" s="11" t="s">
        <v>20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5">
        <f t="shared" si="16"/>
        <v>0</v>
      </c>
    </row>
    <row r="83" spans="1:10" x14ac:dyDescent="0.25">
      <c r="A83" s="76">
        <v>8</v>
      </c>
      <c r="B83" s="77" t="s">
        <v>9</v>
      </c>
      <c r="C83" s="65" t="s">
        <v>13</v>
      </c>
      <c r="D83" s="8" t="s">
        <v>6</v>
      </c>
      <c r="E83" s="16">
        <f>E85+E88</f>
        <v>16878.772000000001</v>
      </c>
      <c r="F83" s="49">
        <f t="shared" ref="F83:I83" si="21">F85+F88</f>
        <v>13490.4</v>
      </c>
      <c r="G83" s="49">
        <f t="shared" si="21"/>
        <v>13254.900000000001</v>
      </c>
      <c r="H83" s="16">
        <f t="shared" si="21"/>
        <v>13254.900000000001</v>
      </c>
      <c r="I83" s="16">
        <f t="shared" si="21"/>
        <v>13254.900000000001</v>
      </c>
      <c r="J83" s="15">
        <f t="shared" si="16"/>
        <v>70133.872000000003</v>
      </c>
    </row>
    <row r="84" spans="1:10" ht="18" customHeight="1" x14ac:dyDescent="0.25">
      <c r="A84" s="76"/>
      <c r="B84" s="77"/>
      <c r="C84" s="65"/>
      <c r="D84" s="11" t="s">
        <v>16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5">
        <f t="shared" si="16"/>
        <v>0</v>
      </c>
    </row>
    <row r="85" spans="1:10" x14ac:dyDescent="0.25">
      <c r="A85" s="76"/>
      <c r="B85" s="77"/>
      <c r="C85" s="65"/>
      <c r="D85" s="11" t="s">
        <v>17</v>
      </c>
      <c r="E85" s="16">
        <f>E86+E87</f>
        <v>1919</v>
      </c>
      <c r="F85" s="16">
        <f t="shared" ref="F85:I85" si="22">F86+F87</f>
        <v>2093.5</v>
      </c>
      <c r="G85" s="16">
        <f t="shared" si="22"/>
        <v>2093.5</v>
      </c>
      <c r="H85" s="16">
        <f t="shared" si="22"/>
        <v>2093.5</v>
      </c>
      <c r="I85" s="16">
        <f t="shared" si="22"/>
        <v>2093.5</v>
      </c>
      <c r="J85" s="15">
        <f t="shared" si="16"/>
        <v>10293</v>
      </c>
    </row>
    <row r="86" spans="1:10" ht="30" customHeight="1" x14ac:dyDescent="0.25">
      <c r="A86" s="76"/>
      <c r="B86" s="77"/>
      <c r="C86" s="65"/>
      <c r="D86" s="5" t="s">
        <v>26</v>
      </c>
      <c r="E86" s="16">
        <v>55.9</v>
      </c>
      <c r="F86" s="16">
        <v>55.9</v>
      </c>
      <c r="G86" s="16">
        <v>55.9</v>
      </c>
      <c r="H86" s="16">
        <v>55.9</v>
      </c>
      <c r="I86" s="16">
        <v>55.9</v>
      </c>
      <c r="J86" s="15">
        <f t="shared" si="16"/>
        <v>279.5</v>
      </c>
    </row>
    <row r="87" spans="1:10" ht="30" x14ac:dyDescent="0.25">
      <c r="A87" s="76"/>
      <c r="B87" s="77"/>
      <c r="C87" s="65"/>
      <c r="D87" s="5" t="s">
        <v>27</v>
      </c>
      <c r="E87" s="16">
        <v>1863.1</v>
      </c>
      <c r="F87" s="16">
        <v>2037.6</v>
      </c>
      <c r="G87" s="16">
        <v>2037.6</v>
      </c>
      <c r="H87" s="16">
        <v>2037.6</v>
      </c>
      <c r="I87" s="16">
        <v>2037.6</v>
      </c>
      <c r="J87" s="15">
        <f t="shared" si="16"/>
        <v>10013.5</v>
      </c>
    </row>
    <row r="88" spans="1:10" x14ac:dyDescent="0.25">
      <c r="A88" s="76"/>
      <c r="B88" s="77"/>
      <c r="C88" s="65"/>
      <c r="D88" s="11" t="s">
        <v>18</v>
      </c>
      <c r="E88" s="16">
        <f>SUM(E89:E93)</f>
        <v>14959.772000000001</v>
      </c>
      <c r="F88" s="49">
        <f t="shared" ref="F88:I88" si="23">SUM(F89:F93)</f>
        <v>11396.9</v>
      </c>
      <c r="G88" s="49">
        <f t="shared" si="23"/>
        <v>11161.400000000001</v>
      </c>
      <c r="H88" s="49">
        <f t="shared" si="23"/>
        <v>11161.400000000001</v>
      </c>
      <c r="I88" s="49">
        <f t="shared" si="23"/>
        <v>11161.400000000001</v>
      </c>
      <c r="J88" s="15">
        <f t="shared" si="16"/>
        <v>59840.872000000003</v>
      </c>
    </row>
    <row r="89" spans="1:10" ht="19.5" customHeight="1" x14ac:dyDescent="0.25">
      <c r="A89" s="76"/>
      <c r="B89" s="77"/>
      <c r="C89" s="65"/>
      <c r="D89" s="5" t="s">
        <v>23</v>
      </c>
      <c r="E89" s="16">
        <v>8943.7999999999993</v>
      </c>
      <c r="F89" s="16">
        <v>6645</v>
      </c>
      <c r="G89" s="16">
        <v>6573</v>
      </c>
      <c r="H89" s="16">
        <v>6573</v>
      </c>
      <c r="I89" s="16">
        <v>6573</v>
      </c>
      <c r="J89" s="15">
        <f t="shared" si="16"/>
        <v>35307.800000000003</v>
      </c>
    </row>
    <row r="90" spans="1:10" ht="30.75" customHeight="1" x14ac:dyDescent="0.25">
      <c r="A90" s="76"/>
      <c r="B90" s="77"/>
      <c r="C90" s="65"/>
      <c r="D90" s="5" t="s">
        <v>22</v>
      </c>
      <c r="E90" s="16">
        <v>28</v>
      </c>
      <c r="F90" s="16">
        <v>28</v>
      </c>
      <c r="G90" s="16">
        <v>28</v>
      </c>
      <c r="H90" s="16">
        <v>28</v>
      </c>
      <c r="I90" s="16">
        <v>28</v>
      </c>
      <c r="J90" s="15">
        <f t="shared" ref="J90:J92" si="24">SUM(E90:I90)</f>
        <v>140</v>
      </c>
    </row>
    <row r="91" spans="1:10" ht="30.75" customHeight="1" x14ac:dyDescent="0.25">
      <c r="A91" s="76"/>
      <c r="B91" s="77"/>
      <c r="C91" s="65"/>
      <c r="D91" s="5" t="s">
        <v>29</v>
      </c>
      <c r="E91" s="16">
        <v>4327.2</v>
      </c>
      <c r="F91" s="16">
        <v>4009.9</v>
      </c>
      <c r="G91" s="16">
        <v>3837.2</v>
      </c>
      <c r="H91" s="16">
        <v>3837.2</v>
      </c>
      <c r="I91" s="16">
        <v>3837.2</v>
      </c>
      <c r="J91" s="15">
        <f t="shared" si="24"/>
        <v>19848.7</v>
      </c>
    </row>
    <row r="92" spans="1:10" ht="30.75" customHeight="1" x14ac:dyDescent="0.25">
      <c r="A92" s="76"/>
      <c r="B92" s="77"/>
      <c r="C92" s="65"/>
      <c r="D92" s="5" t="s">
        <v>32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5">
        <f t="shared" si="24"/>
        <v>0</v>
      </c>
    </row>
    <row r="93" spans="1:10" ht="17.25" customHeight="1" x14ac:dyDescent="0.25">
      <c r="A93" s="76"/>
      <c r="B93" s="77"/>
      <c r="C93" s="65"/>
      <c r="D93" s="5" t="s">
        <v>24</v>
      </c>
      <c r="E93" s="16">
        <v>1660.7719999999999</v>
      </c>
      <c r="F93" s="49">
        <v>714</v>
      </c>
      <c r="G93" s="49">
        <v>723.2</v>
      </c>
      <c r="H93" s="49">
        <v>723.2</v>
      </c>
      <c r="I93" s="49">
        <v>723.2</v>
      </c>
      <c r="J93" s="15">
        <f t="shared" ref="J93:J121" si="25">SUM(E93:I93)</f>
        <v>4544.3719999999994</v>
      </c>
    </row>
    <row r="94" spans="1:10" ht="30" x14ac:dyDescent="0.25">
      <c r="A94" s="76"/>
      <c r="B94" s="77"/>
      <c r="C94" s="65"/>
      <c r="D94" s="11" t="s">
        <v>19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5">
        <f t="shared" si="25"/>
        <v>0</v>
      </c>
    </row>
    <row r="95" spans="1:10" x14ac:dyDescent="0.25">
      <c r="A95" s="76"/>
      <c r="B95" s="77"/>
      <c r="C95" s="65"/>
      <c r="D95" s="11" t="s">
        <v>28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5">
        <f t="shared" si="25"/>
        <v>0</v>
      </c>
    </row>
    <row r="96" spans="1:10" x14ac:dyDescent="0.25">
      <c r="A96" s="76">
        <v>9</v>
      </c>
      <c r="B96" s="65" t="s">
        <v>9</v>
      </c>
      <c r="C96" s="65" t="s">
        <v>52</v>
      </c>
      <c r="D96" s="8" t="s">
        <v>6</v>
      </c>
      <c r="E96" s="16">
        <f>E98+E99</f>
        <v>2438.9499999999998</v>
      </c>
      <c r="F96" s="16">
        <f>F98+F99</f>
        <v>2438.9499999999998</v>
      </c>
      <c r="G96" s="16">
        <f>G98+G99</f>
        <v>2438.9499999999998</v>
      </c>
      <c r="H96" s="16">
        <f t="shared" ref="H96:I96" si="26">H98+H99</f>
        <v>2438.9499999999998</v>
      </c>
      <c r="I96" s="16">
        <f t="shared" si="26"/>
        <v>2438.9499999999998</v>
      </c>
      <c r="J96" s="15">
        <f t="shared" si="25"/>
        <v>12194.75</v>
      </c>
    </row>
    <row r="97" spans="1:10" ht="15.75" customHeight="1" x14ac:dyDescent="0.25">
      <c r="A97" s="76"/>
      <c r="B97" s="65"/>
      <c r="C97" s="65"/>
      <c r="D97" s="11" t="s">
        <v>16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5">
        <f t="shared" si="25"/>
        <v>0</v>
      </c>
    </row>
    <row r="98" spans="1:10" x14ac:dyDescent="0.25">
      <c r="A98" s="76"/>
      <c r="B98" s="65"/>
      <c r="C98" s="65"/>
      <c r="D98" s="11" t="s">
        <v>17</v>
      </c>
      <c r="E98" s="16">
        <v>1684.65</v>
      </c>
      <c r="F98" s="16">
        <v>1684.65</v>
      </c>
      <c r="G98" s="16">
        <v>1684.65</v>
      </c>
      <c r="H98" s="16">
        <v>1684.65</v>
      </c>
      <c r="I98" s="16">
        <v>1684.65</v>
      </c>
      <c r="J98" s="15">
        <f t="shared" si="25"/>
        <v>8423.25</v>
      </c>
    </row>
    <row r="99" spans="1:10" ht="15" customHeight="1" x14ac:dyDescent="0.25">
      <c r="A99" s="76"/>
      <c r="B99" s="65"/>
      <c r="C99" s="65"/>
      <c r="D99" s="11" t="s">
        <v>18</v>
      </c>
      <c r="E99" s="16">
        <v>754.3</v>
      </c>
      <c r="F99" s="16">
        <v>754.3</v>
      </c>
      <c r="G99" s="16">
        <v>754.3</v>
      </c>
      <c r="H99" s="16">
        <v>754.3</v>
      </c>
      <c r="I99" s="16">
        <v>754.3</v>
      </c>
      <c r="J99" s="15">
        <f t="shared" si="25"/>
        <v>3771.5</v>
      </c>
    </row>
    <row r="100" spans="1:10" ht="30" x14ac:dyDescent="0.25">
      <c r="A100" s="76"/>
      <c r="B100" s="65"/>
      <c r="C100" s="65"/>
      <c r="D100" s="11" t="s">
        <v>19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5">
        <f t="shared" si="25"/>
        <v>0</v>
      </c>
    </row>
    <row r="101" spans="1:10" x14ac:dyDescent="0.25">
      <c r="A101" s="76"/>
      <c r="B101" s="65"/>
      <c r="C101" s="65"/>
      <c r="D101" s="11" t="s">
        <v>28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5">
        <f t="shared" si="25"/>
        <v>0</v>
      </c>
    </row>
    <row r="102" spans="1:10" x14ac:dyDescent="0.25">
      <c r="A102" s="76">
        <v>10</v>
      </c>
      <c r="B102" s="65" t="s">
        <v>9</v>
      </c>
      <c r="C102" s="65" t="s">
        <v>53</v>
      </c>
      <c r="D102" s="8" t="s">
        <v>6</v>
      </c>
      <c r="E102" s="16">
        <f>E105</f>
        <v>5</v>
      </c>
      <c r="F102" s="16">
        <f>F105</f>
        <v>0</v>
      </c>
      <c r="G102" s="16">
        <f>G105</f>
        <v>0</v>
      </c>
      <c r="H102" s="16">
        <f t="shared" ref="H102:I102" si="27">H105</f>
        <v>0</v>
      </c>
      <c r="I102" s="16">
        <f t="shared" si="27"/>
        <v>0</v>
      </c>
      <c r="J102" s="15">
        <f t="shared" si="25"/>
        <v>5</v>
      </c>
    </row>
    <row r="103" spans="1:10" ht="31.5" customHeight="1" x14ac:dyDescent="0.25">
      <c r="A103" s="76"/>
      <c r="B103" s="65"/>
      <c r="C103" s="65"/>
      <c r="D103" s="11" t="s">
        <v>16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5">
        <f t="shared" si="25"/>
        <v>0</v>
      </c>
    </row>
    <row r="104" spans="1:10" x14ac:dyDescent="0.25">
      <c r="A104" s="76"/>
      <c r="B104" s="65"/>
      <c r="C104" s="65"/>
      <c r="D104" s="11" t="s">
        <v>17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5">
        <f t="shared" si="25"/>
        <v>0</v>
      </c>
    </row>
    <row r="105" spans="1:10" ht="15" customHeight="1" x14ac:dyDescent="0.25">
      <c r="A105" s="76"/>
      <c r="B105" s="65"/>
      <c r="C105" s="65"/>
      <c r="D105" s="11" t="s">
        <v>18</v>
      </c>
      <c r="E105" s="16">
        <v>5</v>
      </c>
      <c r="F105" s="16"/>
      <c r="G105" s="16"/>
      <c r="H105" s="16"/>
      <c r="I105" s="16"/>
      <c r="J105" s="15">
        <f t="shared" si="25"/>
        <v>5</v>
      </c>
    </row>
    <row r="106" spans="1:10" ht="30" x14ac:dyDescent="0.25">
      <c r="A106" s="76"/>
      <c r="B106" s="65"/>
      <c r="C106" s="65"/>
      <c r="D106" s="11" t="s">
        <v>19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5">
        <f t="shared" si="25"/>
        <v>0</v>
      </c>
    </row>
    <row r="107" spans="1:10" x14ac:dyDescent="0.25">
      <c r="A107" s="76"/>
      <c r="B107" s="65"/>
      <c r="C107" s="65"/>
      <c r="D107" s="11" t="s">
        <v>28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5">
        <f t="shared" si="25"/>
        <v>0</v>
      </c>
    </row>
    <row r="108" spans="1:10" x14ac:dyDescent="0.25">
      <c r="A108" s="76">
        <v>11</v>
      </c>
      <c r="B108" s="65" t="s">
        <v>9</v>
      </c>
      <c r="C108" s="65" t="s">
        <v>64</v>
      </c>
      <c r="D108" s="8" t="s">
        <v>6</v>
      </c>
      <c r="E108" s="16">
        <f>E109+E110+E112</f>
        <v>0</v>
      </c>
      <c r="F108" s="16">
        <f t="shared" ref="F108:I108" si="28">F109+F110+F112</f>
        <v>14911.900000000001</v>
      </c>
      <c r="G108" s="16">
        <f t="shared" si="28"/>
        <v>3055.6</v>
      </c>
      <c r="H108" s="16">
        <f t="shared" si="28"/>
        <v>3055.6</v>
      </c>
      <c r="I108" s="16">
        <f t="shared" si="28"/>
        <v>3055.6</v>
      </c>
      <c r="J108" s="15">
        <f t="shared" si="25"/>
        <v>24078.699999999997</v>
      </c>
    </row>
    <row r="109" spans="1:10" ht="18.75" customHeight="1" x14ac:dyDescent="0.25">
      <c r="A109" s="76"/>
      <c r="B109" s="65"/>
      <c r="C109" s="65"/>
      <c r="D109" s="11" t="s">
        <v>16</v>
      </c>
      <c r="E109" s="16">
        <v>0</v>
      </c>
      <c r="F109" s="16">
        <v>14615</v>
      </c>
      <c r="G109" s="16">
        <v>2994.7</v>
      </c>
      <c r="H109" s="16">
        <v>2994.7</v>
      </c>
      <c r="I109" s="16">
        <v>2994.7</v>
      </c>
      <c r="J109" s="15">
        <f t="shared" si="25"/>
        <v>23599.100000000002</v>
      </c>
    </row>
    <row r="110" spans="1:10" x14ac:dyDescent="0.25">
      <c r="A110" s="76"/>
      <c r="B110" s="65"/>
      <c r="C110" s="65"/>
      <c r="D110" s="11" t="s">
        <v>17</v>
      </c>
      <c r="E110" s="16">
        <f>E111</f>
        <v>0</v>
      </c>
      <c r="F110" s="16">
        <f t="shared" ref="F110:I110" si="29">F111</f>
        <v>147.69999999999999</v>
      </c>
      <c r="G110" s="16">
        <f t="shared" si="29"/>
        <v>30.3</v>
      </c>
      <c r="H110" s="16">
        <f t="shared" si="29"/>
        <v>30.3</v>
      </c>
      <c r="I110" s="16">
        <f t="shared" si="29"/>
        <v>30.3</v>
      </c>
      <c r="J110" s="15">
        <f t="shared" si="25"/>
        <v>238.60000000000002</v>
      </c>
    </row>
    <row r="111" spans="1:10" ht="92.25" customHeight="1" x14ac:dyDescent="0.25">
      <c r="A111" s="76"/>
      <c r="B111" s="65"/>
      <c r="C111" s="65"/>
      <c r="D111" s="5" t="s">
        <v>41</v>
      </c>
      <c r="E111" s="16"/>
      <c r="F111" s="16">
        <v>147.69999999999999</v>
      </c>
      <c r="G111" s="16">
        <v>30.3</v>
      </c>
      <c r="H111" s="16">
        <v>30.3</v>
      </c>
      <c r="I111" s="16">
        <v>30.3</v>
      </c>
      <c r="J111" s="15">
        <f t="shared" si="25"/>
        <v>238.60000000000002</v>
      </c>
    </row>
    <row r="112" spans="1:10" ht="17.25" customHeight="1" x14ac:dyDescent="0.25">
      <c r="A112" s="76"/>
      <c r="B112" s="65"/>
      <c r="C112" s="65"/>
      <c r="D112" s="11" t="s">
        <v>18</v>
      </c>
      <c r="E112" s="16"/>
      <c r="F112" s="16">
        <v>149.19999999999999</v>
      </c>
      <c r="G112" s="16">
        <v>30.6</v>
      </c>
      <c r="H112" s="16">
        <v>30.6</v>
      </c>
      <c r="I112" s="16">
        <v>30.6</v>
      </c>
      <c r="J112" s="15">
        <f t="shared" si="25"/>
        <v>240.99999999999997</v>
      </c>
    </row>
    <row r="113" spans="1:10" ht="16.5" customHeight="1" x14ac:dyDescent="0.25">
      <c r="A113" s="76"/>
      <c r="B113" s="65"/>
      <c r="C113" s="65"/>
      <c r="D113" s="11" t="s">
        <v>19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5">
        <f t="shared" si="25"/>
        <v>0</v>
      </c>
    </row>
    <row r="114" spans="1:10" ht="38.25" customHeight="1" x14ac:dyDescent="0.25">
      <c r="A114" s="76"/>
      <c r="B114" s="65"/>
      <c r="C114" s="65"/>
      <c r="D114" s="11" t="s">
        <v>28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5">
        <f t="shared" si="25"/>
        <v>0</v>
      </c>
    </row>
    <row r="115" spans="1:10" ht="17.25" customHeight="1" x14ac:dyDescent="0.25">
      <c r="A115" s="84">
        <v>12</v>
      </c>
      <c r="B115" s="66" t="s">
        <v>9</v>
      </c>
      <c r="C115" s="66" t="s">
        <v>63</v>
      </c>
      <c r="D115" s="8" t="s">
        <v>6</v>
      </c>
      <c r="E115" s="16">
        <f>E116+E117+E119</f>
        <v>0</v>
      </c>
      <c r="F115" s="16">
        <f t="shared" ref="F115:I115" si="30">F116+F117+F119</f>
        <v>0</v>
      </c>
      <c r="G115" s="16">
        <f t="shared" si="30"/>
        <v>0</v>
      </c>
      <c r="H115" s="16">
        <f t="shared" si="30"/>
        <v>0</v>
      </c>
      <c r="I115" s="16">
        <f t="shared" si="30"/>
        <v>0</v>
      </c>
      <c r="J115" s="15">
        <f t="shared" si="25"/>
        <v>0</v>
      </c>
    </row>
    <row r="116" spans="1:10" ht="32.25" customHeight="1" x14ac:dyDescent="0.25">
      <c r="A116" s="85"/>
      <c r="B116" s="67"/>
      <c r="C116" s="67"/>
      <c r="D116" s="11" t="s">
        <v>16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5">
        <f t="shared" si="25"/>
        <v>0</v>
      </c>
    </row>
    <row r="117" spans="1:10" ht="30" customHeight="1" x14ac:dyDescent="0.25">
      <c r="A117" s="85"/>
      <c r="B117" s="67"/>
      <c r="C117" s="67"/>
      <c r="D117" s="11" t="s">
        <v>17</v>
      </c>
      <c r="E117" s="16">
        <v>0</v>
      </c>
      <c r="F117" s="16">
        <v>0</v>
      </c>
      <c r="G117" s="16"/>
      <c r="H117" s="16"/>
      <c r="I117" s="16"/>
      <c r="J117" s="15">
        <f t="shared" si="25"/>
        <v>0</v>
      </c>
    </row>
    <row r="118" spans="1:10" ht="15" customHeight="1" x14ac:dyDescent="0.25">
      <c r="A118" s="85"/>
      <c r="B118" s="67"/>
      <c r="C118" s="67"/>
      <c r="E118" s="16">
        <v>0</v>
      </c>
      <c r="F118" s="16">
        <v>0</v>
      </c>
      <c r="G118" s="16"/>
      <c r="H118" s="16"/>
      <c r="I118" s="16"/>
      <c r="J118" s="15">
        <f t="shared" si="25"/>
        <v>0</v>
      </c>
    </row>
    <row r="119" spans="1:10" x14ac:dyDescent="0.25">
      <c r="A119" s="85"/>
      <c r="B119" s="67"/>
      <c r="C119" s="67"/>
      <c r="D119" s="11" t="s">
        <v>18</v>
      </c>
      <c r="E119" s="16">
        <v>0</v>
      </c>
      <c r="F119" s="16">
        <v>0</v>
      </c>
      <c r="G119" s="16"/>
      <c r="H119" s="16"/>
      <c r="I119" s="16"/>
      <c r="J119" s="15">
        <f t="shared" si="25"/>
        <v>0</v>
      </c>
    </row>
    <row r="120" spans="1:10" ht="289.5" customHeight="1" x14ac:dyDescent="0.25">
      <c r="A120" s="85"/>
      <c r="B120" s="67"/>
      <c r="C120" s="67"/>
      <c r="D120" s="11" t="s">
        <v>19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5">
        <f t="shared" si="25"/>
        <v>0</v>
      </c>
    </row>
    <row r="121" spans="1:10" ht="23.25" customHeight="1" x14ac:dyDescent="0.25">
      <c r="A121" s="86"/>
      <c r="B121" s="68"/>
      <c r="C121" s="68"/>
      <c r="D121" s="11" t="s">
        <v>28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5">
        <f t="shared" si="25"/>
        <v>0</v>
      </c>
    </row>
    <row r="122" spans="1:10" x14ac:dyDescent="0.25">
      <c r="A122" s="73">
        <v>13</v>
      </c>
      <c r="B122" s="65" t="s">
        <v>9</v>
      </c>
      <c r="C122" s="77" t="s">
        <v>62</v>
      </c>
      <c r="D122" s="8" t="s">
        <v>6</v>
      </c>
      <c r="E122" s="16">
        <f>E123</f>
        <v>16979.400000000001</v>
      </c>
      <c r="F122" s="16">
        <f t="shared" ref="F122:I122" si="31">F123</f>
        <v>16979.400000000001</v>
      </c>
      <c r="G122" s="16">
        <f t="shared" si="31"/>
        <v>16979.400000000001</v>
      </c>
      <c r="H122" s="16">
        <f t="shared" si="31"/>
        <v>16979.400000000001</v>
      </c>
      <c r="I122" s="16">
        <f t="shared" si="31"/>
        <v>16979.400000000001</v>
      </c>
      <c r="J122" s="15">
        <f t="shared" ref="J122:J127" si="32">SUM(E122:I122)</f>
        <v>84897</v>
      </c>
    </row>
    <row r="123" spans="1:10" ht="18.75" customHeight="1" x14ac:dyDescent="0.25">
      <c r="A123" s="74"/>
      <c r="B123" s="65"/>
      <c r="C123" s="77"/>
      <c r="D123" s="21" t="s">
        <v>16</v>
      </c>
      <c r="E123" s="16">
        <v>16979.400000000001</v>
      </c>
      <c r="F123" s="16">
        <v>16979.400000000001</v>
      </c>
      <c r="G123" s="16">
        <v>16979.400000000001</v>
      </c>
      <c r="H123" s="16">
        <v>16979.400000000001</v>
      </c>
      <c r="I123" s="16">
        <v>16979.400000000001</v>
      </c>
      <c r="J123" s="15">
        <f t="shared" si="32"/>
        <v>84897</v>
      </c>
    </row>
    <row r="124" spans="1:10" ht="22.5" customHeight="1" x14ac:dyDescent="0.25">
      <c r="A124" s="74"/>
      <c r="B124" s="65"/>
      <c r="C124" s="77"/>
      <c r="D124" s="21" t="s">
        <v>17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5">
        <f t="shared" si="32"/>
        <v>0</v>
      </c>
    </row>
    <row r="125" spans="1:10" ht="15.75" customHeight="1" x14ac:dyDescent="0.25">
      <c r="A125" s="74"/>
      <c r="B125" s="65"/>
      <c r="C125" s="77"/>
      <c r="D125" s="21" t="s">
        <v>18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5">
        <f t="shared" si="32"/>
        <v>0</v>
      </c>
    </row>
    <row r="126" spans="1:10" ht="15.75" customHeight="1" x14ac:dyDescent="0.25">
      <c r="A126" s="74"/>
      <c r="B126" s="65"/>
      <c r="C126" s="77"/>
      <c r="D126" s="21" t="s">
        <v>19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5">
        <f t="shared" si="32"/>
        <v>0</v>
      </c>
    </row>
    <row r="127" spans="1:10" ht="155.25" customHeight="1" x14ac:dyDescent="0.25">
      <c r="A127" s="80"/>
      <c r="B127" s="65"/>
      <c r="C127" s="77"/>
      <c r="D127" s="21" t="s">
        <v>28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5">
        <f t="shared" si="32"/>
        <v>0</v>
      </c>
    </row>
    <row r="128" spans="1:10" ht="15.75" customHeight="1" x14ac:dyDescent="0.25">
      <c r="A128" s="76">
        <v>14</v>
      </c>
      <c r="B128" s="65" t="s">
        <v>9</v>
      </c>
      <c r="C128" s="77" t="s">
        <v>65</v>
      </c>
      <c r="D128" s="8" t="s">
        <v>6</v>
      </c>
      <c r="E128" s="16">
        <f>SUM(E129:E133)</f>
        <v>8921.2000000000007</v>
      </c>
      <c r="F128" s="16">
        <f t="shared" ref="F128:J128" si="33">SUM(F129:F133)</f>
        <v>10179.5</v>
      </c>
      <c r="G128" s="16">
        <f t="shared" si="33"/>
        <v>10617</v>
      </c>
      <c r="H128" s="16">
        <f t="shared" si="33"/>
        <v>10617</v>
      </c>
      <c r="I128" s="16">
        <f t="shared" si="33"/>
        <v>10617</v>
      </c>
      <c r="J128" s="15">
        <f t="shared" si="33"/>
        <v>50951.7</v>
      </c>
    </row>
    <row r="129" spans="1:10" ht="15.75" customHeight="1" x14ac:dyDescent="0.25">
      <c r="A129" s="76"/>
      <c r="B129" s="65"/>
      <c r="C129" s="77"/>
      <c r="D129" s="27" t="s">
        <v>16</v>
      </c>
      <c r="E129" s="16"/>
      <c r="F129" s="16"/>
      <c r="G129" s="16"/>
      <c r="H129" s="16"/>
      <c r="I129" s="16"/>
      <c r="J129" s="15">
        <f t="shared" ref="J129:J133" si="34">SUM(E129:I129)</f>
        <v>0</v>
      </c>
    </row>
    <row r="130" spans="1:10" ht="129" customHeight="1" x14ac:dyDescent="0.25">
      <c r="A130" s="76"/>
      <c r="B130" s="65"/>
      <c r="C130" s="77"/>
      <c r="D130" s="30" t="s">
        <v>17</v>
      </c>
      <c r="E130" s="31">
        <v>8921.2000000000007</v>
      </c>
      <c r="F130" s="31">
        <v>10179.5</v>
      </c>
      <c r="G130" s="31">
        <v>10617</v>
      </c>
      <c r="H130" s="31">
        <v>10617</v>
      </c>
      <c r="I130" s="31">
        <v>10617</v>
      </c>
      <c r="J130" s="32">
        <f>SUM(E130:I130)</f>
        <v>50951.7</v>
      </c>
    </row>
    <row r="131" spans="1:10" ht="39" customHeight="1" x14ac:dyDescent="0.25">
      <c r="A131" s="76"/>
      <c r="B131" s="65"/>
      <c r="C131" s="77"/>
      <c r="D131" s="27" t="s">
        <v>18</v>
      </c>
      <c r="E131" s="16"/>
      <c r="F131" s="16"/>
      <c r="G131" s="16">
        <v>0</v>
      </c>
      <c r="H131" s="16">
        <v>0</v>
      </c>
      <c r="I131" s="16">
        <v>0</v>
      </c>
      <c r="J131" s="15">
        <f t="shared" si="34"/>
        <v>0</v>
      </c>
    </row>
    <row r="132" spans="1:10" ht="36.75" customHeight="1" x14ac:dyDescent="0.25">
      <c r="A132" s="76"/>
      <c r="B132" s="65"/>
      <c r="C132" s="77"/>
      <c r="D132" s="27" t="s">
        <v>19</v>
      </c>
      <c r="E132" s="16"/>
      <c r="F132" s="16"/>
      <c r="G132" s="16">
        <v>0</v>
      </c>
      <c r="H132" s="16">
        <v>0</v>
      </c>
      <c r="I132" s="16">
        <v>0</v>
      </c>
      <c r="J132" s="15">
        <f t="shared" si="34"/>
        <v>0</v>
      </c>
    </row>
    <row r="133" spans="1:10" ht="34.5" customHeight="1" x14ac:dyDescent="0.25">
      <c r="A133" s="76"/>
      <c r="B133" s="65"/>
      <c r="C133" s="77"/>
      <c r="D133" s="27" t="s">
        <v>28</v>
      </c>
      <c r="E133" s="16"/>
      <c r="F133" s="16"/>
      <c r="G133" s="16">
        <v>0</v>
      </c>
      <c r="H133" s="16">
        <v>0</v>
      </c>
      <c r="I133" s="16">
        <v>0</v>
      </c>
      <c r="J133" s="15">
        <f t="shared" si="34"/>
        <v>0</v>
      </c>
    </row>
    <row r="134" spans="1:10" ht="14.25" customHeight="1" x14ac:dyDescent="0.25">
      <c r="A134" s="76">
        <v>15</v>
      </c>
      <c r="B134" s="65" t="s">
        <v>9</v>
      </c>
      <c r="C134" s="77" t="s">
        <v>57</v>
      </c>
      <c r="D134" s="33" t="s">
        <v>6</v>
      </c>
      <c r="E134" s="31">
        <f>SUM(E135:E139)</f>
        <v>13.8</v>
      </c>
      <c r="F134" s="31">
        <f t="shared" ref="F134" si="35">SUM(F135:F139)</f>
        <v>15.1</v>
      </c>
      <c r="G134" s="31">
        <f t="shared" ref="G134" si="36">SUM(G135:G139)</f>
        <v>15.1</v>
      </c>
      <c r="H134" s="31">
        <f t="shared" ref="H134" si="37">SUM(H135:H139)</f>
        <v>15.1</v>
      </c>
      <c r="I134" s="31">
        <f t="shared" ref="I134" si="38">SUM(I135:I139)</f>
        <v>15.1</v>
      </c>
      <c r="J134" s="32">
        <f t="shared" ref="J134" si="39">SUM(J135:J139)</f>
        <v>74.2</v>
      </c>
    </row>
    <row r="135" spans="1:10" ht="21.75" customHeight="1" x14ac:dyDescent="0.25">
      <c r="A135" s="76"/>
      <c r="B135" s="65"/>
      <c r="C135" s="77"/>
      <c r="D135" s="30" t="s">
        <v>16</v>
      </c>
      <c r="E135" s="31"/>
      <c r="F135" s="31"/>
      <c r="G135" s="31"/>
      <c r="H135" s="31"/>
      <c r="I135" s="31"/>
      <c r="J135" s="32">
        <f t="shared" ref="J135" si="40">SUM(E135:I135)</f>
        <v>0</v>
      </c>
    </row>
    <row r="136" spans="1:10" ht="22.5" customHeight="1" x14ac:dyDescent="0.25">
      <c r="A136" s="76"/>
      <c r="B136" s="65"/>
      <c r="C136" s="77"/>
      <c r="D136" s="30" t="s">
        <v>17</v>
      </c>
      <c r="E136" s="31">
        <v>13.8</v>
      </c>
      <c r="F136" s="31">
        <v>15.1</v>
      </c>
      <c r="G136" s="31">
        <v>15.1</v>
      </c>
      <c r="H136" s="31">
        <v>15.1</v>
      </c>
      <c r="I136" s="31">
        <v>15.1</v>
      </c>
      <c r="J136" s="32">
        <f>SUM(E136:I136)</f>
        <v>74.2</v>
      </c>
    </row>
    <row r="137" spans="1:10" ht="25.5" customHeight="1" x14ac:dyDescent="0.25">
      <c r="A137" s="76"/>
      <c r="B137" s="65"/>
      <c r="C137" s="77"/>
      <c r="D137" s="30" t="s">
        <v>18</v>
      </c>
      <c r="E137" s="31"/>
      <c r="F137" s="31"/>
      <c r="G137" s="31"/>
      <c r="H137" s="31"/>
      <c r="I137" s="31"/>
      <c r="J137" s="32">
        <f t="shared" ref="J137:J139" si="41">SUM(E137:I137)</f>
        <v>0</v>
      </c>
    </row>
    <row r="138" spans="1:10" ht="40.5" customHeight="1" x14ac:dyDescent="0.25">
      <c r="A138" s="76"/>
      <c r="B138" s="65"/>
      <c r="C138" s="77"/>
      <c r="D138" s="30" t="s">
        <v>19</v>
      </c>
      <c r="E138" s="31"/>
      <c r="F138" s="31"/>
      <c r="G138" s="31"/>
      <c r="H138" s="31"/>
      <c r="I138" s="31"/>
      <c r="J138" s="32">
        <f t="shared" si="41"/>
        <v>0</v>
      </c>
    </row>
    <row r="139" spans="1:10" ht="151.5" customHeight="1" x14ac:dyDescent="0.25">
      <c r="A139" s="76"/>
      <c r="B139" s="65"/>
      <c r="C139" s="77"/>
      <c r="D139" s="30" t="s">
        <v>28</v>
      </c>
      <c r="E139" s="31"/>
      <c r="F139" s="31"/>
      <c r="G139" s="31"/>
      <c r="H139" s="31"/>
      <c r="I139" s="31"/>
      <c r="J139" s="32">
        <f t="shared" si="41"/>
        <v>0</v>
      </c>
    </row>
    <row r="140" spans="1:10" ht="13.5" customHeight="1" x14ac:dyDescent="0.25">
      <c r="A140" s="76">
        <v>16</v>
      </c>
      <c r="B140" s="65" t="s">
        <v>9</v>
      </c>
      <c r="C140" s="77" t="s">
        <v>60</v>
      </c>
      <c r="D140" s="33" t="s">
        <v>6</v>
      </c>
      <c r="E140" s="31">
        <f>SUM(E141:E145)</f>
        <v>3567</v>
      </c>
      <c r="F140" s="31">
        <f t="shared" ref="F140:J140" si="42">SUM(F141:F145)</f>
        <v>3567</v>
      </c>
      <c r="G140" s="31">
        <f t="shared" si="42"/>
        <v>3567</v>
      </c>
      <c r="H140" s="31">
        <f t="shared" si="42"/>
        <v>3567</v>
      </c>
      <c r="I140" s="31">
        <f t="shared" si="42"/>
        <v>3567</v>
      </c>
      <c r="J140" s="32">
        <f t="shared" si="42"/>
        <v>17835</v>
      </c>
    </row>
    <row r="141" spans="1:10" ht="18.75" customHeight="1" x14ac:dyDescent="0.25">
      <c r="A141" s="76"/>
      <c r="B141" s="65"/>
      <c r="C141" s="77"/>
      <c r="D141" s="30" t="s">
        <v>16</v>
      </c>
      <c r="E141" s="31"/>
      <c r="F141" s="31"/>
      <c r="G141" s="31"/>
      <c r="H141" s="31"/>
      <c r="I141" s="31"/>
      <c r="J141" s="32">
        <f t="shared" ref="J141" si="43">SUM(E141:I141)</f>
        <v>0</v>
      </c>
    </row>
    <row r="142" spans="1:10" ht="15" customHeight="1" x14ac:dyDescent="0.25">
      <c r="A142" s="76"/>
      <c r="B142" s="65"/>
      <c r="C142" s="77"/>
      <c r="D142" s="30" t="s">
        <v>17</v>
      </c>
      <c r="E142" s="31"/>
      <c r="F142" s="31"/>
      <c r="G142" s="31"/>
      <c r="H142" s="31"/>
      <c r="I142" s="31"/>
      <c r="J142" s="32">
        <f>SUM(E142:I142)</f>
        <v>0</v>
      </c>
    </row>
    <row r="143" spans="1:10" ht="15" customHeight="1" x14ac:dyDescent="0.25">
      <c r="A143" s="76"/>
      <c r="B143" s="65"/>
      <c r="C143" s="77"/>
      <c r="D143" s="30" t="s">
        <v>18</v>
      </c>
      <c r="E143" s="31">
        <v>3567</v>
      </c>
      <c r="F143" s="31">
        <v>3567</v>
      </c>
      <c r="G143" s="31">
        <v>3567</v>
      </c>
      <c r="H143" s="31">
        <v>3567</v>
      </c>
      <c r="I143" s="31">
        <v>3567</v>
      </c>
      <c r="J143" s="32">
        <f t="shared" ref="J143:J145" si="44">SUM(E143:I143)</f>
        <v>17835</v>
      </c>
    </row>
    <row r="144" spans="1:10" ht="30" x14ac:dyDescent="0.25">
      <c r="A144" s="76"/>
      <c r="B144" s="65"/>
      <c r="C144" s="77"/>
      <c r="D144" s="30" t="s">
        <v>19</v>
      </c>
      <c r="E144" s="31"/>
      <c r="F144" s="31"/>
      <c r="G144" s="31"/>
      <c r="H144" s="31"/>
      <c r="I144" s="31"/>
      <c r="J144" s="32">
        <f t="shared" si="44"/>
        <v>0</v>
      </c>
    </row>
    <row r="145" spans="1:10" x14ac:dyDescent="0.25">
      <c r="A145" s="76"/>
      <c r="B145" s="65"/>
      <c r="C145" s="77"/>
      <c r="D145" s="30" t="s">
        <v>28</v>
      </c>
      <c r="E145" s="31"/>
      <c r="F145" s="31"/>
      <c r="G145" s="31"/>
      <c r="H145" s="31"/>
      <c r="I145" s="31"/>
      <c r="J145" s="32">
        <f t="shared" si="44"/>
        <v>0</v>
      </c>
    </row>
    <row r="146" spans="1:10" ht="15.75" x14ac:dyDescent="0.25">
      <c r="A146" s="39"/>
      <c r="B146" s="40"/>
      <c r="C146" s="41"/>
      <c r="D146" s="45"/>
      <c r="E146" s="42"/>
      <c r="F146" s="43"/>
      <c r="G146" s="43"/>
      <c r="H146" s="43"/>
      <c r="I146" s="43"/>
      <c r="J146" s="44"/>
    </row>
    <row r="147" spans="1:10" ht="15.75" x14ac:dyDescent="0.25">
      <c r="A147" s="39"/>
      <c r="B147" s="40"/>
      <c r="C147" s="41"/>
      <c r="D147" s="45"/>
      <c r="E147" s="43"/>
      <c r="F147" s="43"/>
      <c r="G147" s="43"/>
      <c r="H147" s="43"/>
      <c r="I147" s="44"/>
      <c r="J147" s="6"/>
    </row>
    <row r="148" spans="1:10" ht="15.75" x14ac:dyDescent="0.25">
      <c r="A148" s="35"/>
      <c r="B148" s="36"/>
      <c r="C148" s="37"/>
      <c r="D148" s="45"/>
      <c r="E148" s="1"/>
      <c r="F148" s="51"/>
      <c r="G148" s="52"/>
      <c r="I148" s="2"/>
      <c r="J148" s="6"/>
    </row>
    <row r="149" spans="1:10" ht="15.75" x14ac:dyDescent="0.25">
      <c r="A149" s="35"/>
      <c r="B149" s="36"/>
      <c r="C149" s="37"/>
      <c r="D149" s="46"/>
      <c r="E149" s="1"/>
      <c r="F149" s="2"/>
      <c r="G149" s="1"/>
      <c r="I149" s="2"/>
      <c r="J149" s="6"/>
    </row>
    <row r="150" spans="1:10" x14ac:dyDescent="0.25">
      <c r="A150" s="35"/>
      <c r="B150" s="36"/>
      <c r="C150" s="37"/>
      <c r="D150" s="38"/>
    </row>
    <row r="151" spans="1:10" x14ac:dyDescent="0.25">
      <c r="A151" s="38"/>
      <c r="B151" s="38"/>
      <c r="C151" s="38"/>
      <c r="D151" s="38"/>
    </row>
    <row r="152" spans="1:10" x14ac:dyDescent="0.25">
      <c r="A152" s="38"/>
      <c r="B152" s="38"/>
      <c r="C152" s="38"/>
      <c r="D152" s="38"/>
    </row>
  </sheetData>
  <mergeCells count="58">
    <mergeCell ref="H2:J2"/>
    <mergeCell ref="A128:A133"/>
    <mergeCell ref="B128:B133"/>
    <mergeCell ref="C128:C133"/>
    <mergeCell ref="A134:A139"/>
    <mergeCell ref="B134:B139"/>
    <mergeCell ref="C134:C139"/>
    <mergeCell ref="A108:A114"/>
    <mergeCell ref="B108:B114"/>
    <mergeCell ref="C108:C114"/>
    <mergeCell ref="A122:A127"/>
    <mergeCell ref="B122:B127"/>
    <mergeCell ref="C122:C127"/>
    <mergeCell ref="C115:C121"/>
    <mergeCell ref="B115:B121"/>
    <mergeCell ref="A115:A121"/>
    <mergeCell ref="A96:A101"/>
    <mergeCell ref="B96:B101"/>
    <mergeCell ref="C96:C101"/>
    <mergeCell ref="A102:A107"/>
    <mergeCell ref="B102:B107"/>
    <mergeCell ref="C102:C107"/>
    <mergeCell ref="A83:A95"/>
    <mergeCell ref="B83:B95"/>
    <mergeCell ref="C83:C95"/>
    <mergeCell ref="C73:C82"/>
    <mergeCell ref="B73:B82"/>
    <mergeCell ref="A73:A82"/>
    <mergeCell ref="A32:A39"/>
    <mergeCell ref="B32:B39"/>
    <mergeCell ref="C32:C39"/>
    <mergeCell ref="A40:A49"/>
    <mergeCell ref="B40:B49"/>
    <mergeCell ref="C40:C49"/>
    <mergeCell ref="B50:B55"/>
    <mergeCell ref="C50:C55"/>
    <mergeCell ref="B62:B72"/>
    <mergeCell ref="A62:A72"/>
    <mergeCell ref="C62:C72"/>
    <mergeCell ref="A56:A61"/>
    <mergeCell ref="B56:B61"/>
    <mergeCell ref="C56:C61"/>
    <mergeCell ref="A140:A145"/>
    <mergeCell ref="B140:B145"/>
    <mergeCell ref="C140:C145"/>
    <mergeCell ref="A12:J12"/>
    <mergeCell ref="A14:A15"/>
    <mergeCell ref="B14:B15"/>
    <mergeCell ref="C14:C15"/>
    <mergeCell ref="D14:D15"/>
    <mergeCell ref="E14:J14"/>
    <mergeCell ref="A16:A21"/>
    <mergeCell ref="B16:B21"/>
    <mergeCell ref="C16:C21"/>
    <mergeCell ref="A22:A31"/>
    <mergeCell ref="B22:B31"/>
    <mergeCell ref="C22:C31"/>
    <mergeCell ref="A50:A55"/>
  </mergeCells>
  <pageMargins left="0.51181102362204722" right="0.31496062992125984" top="0.74803149606299213" bottom="0.39370078740157483" header="0.31496062992125984" footer="0.39370078740157483"/>
  <pageSetup paperSize="9" scale="79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opLeftCell="A4" workbookViewId="0">
      <selection activeCell="H30" sqref="H30"/>
    </sheetView>
  </sheetViews>
  <sheetFormatPr defaultRowHeight="15" x14ac:dyDescent="0.25"/>
  <cols>
    <col min="1" max="1" width="3.28515625" customWidth="1"/>
    <col min="2" max="2" width="15.140625" customWidth="1"/>
    <col min="3" max="3" width="20.85546875" customWidth="1"/>
    <col min="4" max="4" width="18.42578125" customWidth="1"/>
    <col min="5" max="5" width="13" customWidth="1"/>
    <col min="6" max="6" width="12.85546875" customWidth="1"/>
    <col min="7" max="7" width="13.140625" customWidth="1"/>
    <col min="8" max="9" width="13" customWidth="1"/>
    <col min="10" max="10" width="16.42578125" customWidth="1"/>
  </cols>
  <sheetData>
    <row r="1" spans="1:15" x14ac:dyDescent="0.25">
      <c r="A1" s="6"/>
      <c r="B1" s="6"/>
      <c r="C1" s="6"/>
      <c r="D1" s="6"/>
      <c r="E1" s="2"/>
      <c r="F1" s="1"/>
      <c r="G1" s="2"/>
      <c r="H1" s="6" t="s">
        <v>69</v>
      </c>
      <c r="I1" s="6"/>
      <c r="J1" s="1"/>
    </row>
    <row r="2" spans="1:15" x14ac:dyDescent="0.25">
      <c r="A2" s="6"/>
      <c r="B2" s="6"/>
      <c r="C2" s="6"/>
      <c r="D2" s="6"/>
      <c r="E2" s="2"/>
      <c r="F2" s="1"/>
      <c r="G2" s="2"/>
      <c r="H2" s="6" t="s">
        <v>35</v>
      </c>
      <c r="I2" s="6"/>
      <c r="J2" s="1"/>
    </row>
    <row r="3" spans="1:15" x14ac:dyDescent="0.25">
      <c r="A3" s="6"/>
      <c r="B3" s="6"/>
      <c r="C3" s="6"/>
      <c r="D3" s="6"/>
      <c r="E3" s="2"/>
      <c r="F3" s="1"/>
      <c r="G3" s="2"/>
      <c r="H3" s="6" t="s">
        <v>37</v>
      </c>
      <c r="I3" s="6"/>
      <c r="J3" s="1"/>
    </row>
    <row r="4" spans="1:15" x14ac:dyDescent="0.25">
      <c r="A4" s="6"/>
      <c r="B4" s="6"/>
      <c r="C4" s="6"/>
      <c r="D4" s="6"/>
      <c r="E4" s="2"/>
      <c r="F4" s="1"/>
      <c r="G4" s="2"/>
      <c r="H4" s="6" t="s">
        <v>38</v>
      </c>
      <c r="I4" s="6"/>
      <c r="J4" s="1"/>
    </row>
    <row r="5" spans="1:15" x14ac:dyDescent="0.25">
      <c r="A5" s="6"/>
      <c r="B5" s="6"/>
      <c r="C5" s="6"/>
      <c r="D5" s="6"/>
      <c r="E5" s="2"/>
      <c r="F5" s="1"/>
      <c r="G5" s="2"/>
      <c r="H5" s="57" t="s">
        <v>70</v>
      </c>
      <c r="I5" s="57"/>
      <c r="J5" s="57"/>
    </row>
    <row r="6" spans="1:15" x14ac:dyDescent="0.25">
      <c r="A6" s="6"/>
      <c r="B6" s="6"/>
      <c r="C6" s="6"/>
      <c r="D6" s="6"/>
      <c r="E6" s="2"/>
      <c r="F6" s="1"/>
      <c r="G6" s="2"/>
      <c r="H6" s="10" t="s">
        <v>68</v>
      </c>
      <c r="I6" s="26"/>
      <c r="J6" s="26"/>
    </row>
    <row r="9" spans="1:15" ht="18.75" customHeight="1" x14ac:dyDescent="0.25">
      <c r="A9" s="87" t="s">
        <v>71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54"/>
      <c r="M9" s="54"/>
      <c r="N9" s="54"/>
      <c r="O9" s="54"/>
    </row>
    <row r="10" spans="1:15" ht="18.75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54"/>
      <c r="M10" s="54"/>
      <c r="N10" s="54"/>
      <c r="O10" s="54"/>
    </row>
    <row r="11" spans="1:15" ht="18.75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4"/>
      <c r="O11" s="54"/>
    </row>
    <row r="12" spans="1:15" ht="15.75" x14ac:dyDescent="0.25">
      <c r="A12" s="88" t="s">
        <v>42</v>
      </c>
      <c r="B12" s="88"/>
      <c r="C12" s="88"/>
      <c r="D12" s="88"/>
      <c r="E12" s="88"/>
      <c r="F12" s="88"/>
      <c r="G12" s="88"/>
      <c r="H12" s="88"/>
      <c r="I12" s="88"/>
      <c r="J12" s="88"/>
      <c r="K12" s="58"/>
      <c r="L12" s="58"/>
      <c r="M12" s="58"/>
      <c r="N12" s="58"/>
      <c r="O12" s="58"/>
    </row>
    <row r="13" spans="1:15" ht="15.75" customHeight="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x14ac:dyDescent="0.25">
      <c r="A14" s="70" t="s">
        <v>0</v>
      </c>
      <c r="B14" s="71" t="s">
        <v>1</v>
      </c>
      <c r="C14" s="70" t="s">
        <v>5</v>
      </c>
      <c r="D14" s="70" t="s">
        <v>15</v>
      </c>
      <c r="E14" s="79" t="s">
        <v>30</v>
      </c>
      <c r="F14" s="79"/>
      <c r="G14" s="79"/>
      <c r="H14" s="79"/>
      <c r="I14" s="79"/>
      <c r="J14" s="79"/>
    </row>
    <row r="15" spans="1:15" ht="45.75" customHeight="1" x14ac:dyDescent="0.25">
      <c r="A15" s="70"/>
      <c r="B15" s="71"/>
      <c r="C15" s="70"/>
      <c r="D15" s="70"/>
      <c r="E15" s="4" t="s">
        <v>44</v>
      </c>
      <c r="F15" s="4" t="s">
        <v>45</v>
      </c>
      <c r="G15" s="4" t="s">
        <v>46</v>
      </c>
      <c r="H15" s="4" t="s">
        <v>47</v>
      </c>
      <c r="I15" s="4" t="s">
        <v>48</v>
      </c>
      <c r="J15" s="7" t="s">
        <v>3</v>
      </c>
    </row>
    <row r="16" spans="1:15" x14ac:dyDescent="0.25">
      <c r="A16" s="65"/>
      <c r="B16" s="65" t="s">
        <v>31</v>
      </c>
      <c r="C16" s="65" t="s">
        <v>49</v>
      </c>
      <c r="D16" s="8" t="s">
        <v>6</v>
      </c>
      <c r="E16" s="15">
        <v>511797.54999999993</v>
      </c>
      <c r="F16" s="50">
        <v>509413.4499999999</v>
      </c>
      <c r="G16" s="50">
        <v>498125.54999999993</v>
      </c>
      <c r="H16" s="15">
        <v>498125.54999999993</v>
      </c>
      <c r="I16" s="15">
        <v>498125.54999999993</v>
      </c>
      <c r="J16" s="15">
        <v>2515587.6499999994</v>
      </c>
    </row>
    <row r="17" spans="1:10" ht="31.5" customHeight="1" x14ac:dyDescent="0.25">
      <c r="A17" s="65"/>
      <c r="B17" s="65"/>
      <c r="C17" s="65"/>
      <c r="D17" s="53" t="s">
        <v>16</v>
      </c>
      <c r="E17" s="16">
        <v>31202.041000000001</v>
      </c>
      <c r="F17" s="16">
        <v>46329.175000000003</v>
      </c>
      <c r="G17" s="16">
        <v>34252.394</v>
      </c>
      <c r="H17" s="16">
        <v>34252.394</v>
      </c>
      <c r="I17" s="16">
        <v>34252.394</v>
      </c>
      <c r="J17" s="15">
        <v>180288.39800000002</v>
      </c>
    </row>
    <row r="18" spans="1:10" ht="15.75" customHeight="1" x14ac:dyDescent="0.25">
      <c r="A18" s="65"/>
      <c r="B18" s="65"/>
      <c r="C18" s="65"/>
      <c r="D18" s="53" t="s">
        <v>17</v>
      </c>
      <c r="E18" s="16">
        <v>263974.40899999999</v>
      </c>
      <c r="F18" s="16">
        <v>266930.17499999993</v>
      </c>
      <c r="G18" s="16">
        <v>267221.15599999996</v>
      </c>
      <c r="H18" s="16">
        <v>267221.15599999996</v>
      </c>
      <c r="I18" s="16">
        <v>267221.15599999996</v>
      </c>
      <c r="J18" s="15">
        <v>1332568.0519999997</v>
      </c>
    </row>
    <row r="19" spans="1:10" ht="17.25" customHeight="1" x14ac:dyDescent="0.25">
      <c r="A19" s="65"/>
      <c r="B19" s="65"/>
      <c r="C19" s="65"/>
      <c r="D19" s="53" t="s">
        <v>18</v>
      </c>
      <c r="E19" s="16">
        <v>216621.09999999995</v>
      </c>
      <c r="F19" s="16">
        <v>196154.09999999998</v>
      </c>
      <c r="G19" s="16">
        <v>196652</v>
      </c>
      <c r="H19" s="16">
        <v>196652</v>
      </c>
      <c r="I19" s="16">
        <v>196652</v>
      </c>
      <c r="J19" s="15">
        <v>1002731.2</v>
      </c>
    </row>
    <row r="20" spans="1:10" ht="60.75" customHeight="1" x14ac:dyDescent="0.25">
      <c r="A20" s="65"/>
      <c r="B20" s="65"/>
      <c r="C20" s="65"/>
      <c r="D20" s="53" t="s">
        <v>19</v>
      </c>
      <c r="E20" s="16" t="s">
        <v>14</v>
      </c>
      <c r="F20" s="16" t="s">
        <v>14</v>
      </c>
      <c r="G20" s="16" t="s">
        <v>14</v>
      </c>
      <c r="H20" s="16" t="s">
        <v>14</v>
      </c>
      <c r="I20" s="16" t="s">
        <v>14</v>
      </c>
      <c r="J20" s="15">
        <v>0</v>
      </c>
    </row>
    <row r="21" spans="1:10" ht="46.5" customHeight="1" x14ac:dyDescent="0.25">
      <c r="A21" s="65"/>
      <c r="B21" s="65"/>
      <c r="C21" s="65"/>
      <c r="D21" s="53" t="s">
        <v>28</v>
      </c>
      <c r="E21" s="17" t="s">
        <v>14</v>
      </c>
      <c r="F21" s="17" t="s">
        <v>14</v>
      </c>
      <c r="G21" s="17" t="s">
        <v>14</v>
      </c>
      <c r="H21" s="17" t="s">
        <v>14</v>
      </c>
      <c r="I21" s="17" t="s">
        <v>14</v>
      </c>
      <c r="J21" s="15">
        <f t="shared" ref="J21:J27" si="0">SUM(E21:I21)</f>
        <v>0</v>
      </c>
    </row>
    <row r="22" spans="1:10" x14ac:dyDescent="0.25">
      <c r="A22" s="76">
        <v>4</v>
      </c>
      <c r="B22" s="65" t="s">
        <v>9</v>
      </c>
      <c r="C22" s="65" t="s">
        <v>55</v>
      </c>
      <c r="D22" s="8" t="s">
        <v>6</v>
      </c>
      <c r="E22" s="16">
        <f>E23+E24+E25</f>
        <v>15122.499999999998</v>
      </c>
      <c r="F22" s="16">
        <f>F23+F24+F25</f>
        <v>15833.699999999999</v>
      </c>
      <c r="G22" s="16">
        <f t="shared" ref="G22:I22" si="1">G23+G24+G25</f>
        <v>15343.2</v>
      </c>
      <c r="H22" s="16">
        <f t="shared" si="1"/>
        <v>15343.2</v>
      </c>
      <c r="I22" s="16">
        <f t="shared" si="1"/>
        <v>15343.2</v>
      </c>
      <c r="J22" s="15">
        <f t="shared" si="0"/>
        <v>76985.799999999988</v>
      </c>
    </row>
    <row r="23" spans="1:10" ht="30" x14ac:dyDescent="0.25">
      <c r="A23" s="76"/>
      <c r="B23" s="65"/>
      <c r="C23" s="65"/>
      <c r="D23" s="53" t="s">
        <v>16</v>
      </c>
      <c r="E23" s="16">
        <v>14222.641</v>
      </c>
      <c r="F23" s="16">
        <v>14734.775</v>
      </c>
      <c r="G23" s="16">
        <v>14278.294</v>
      </c>
      <c r="H23" s="16">
        <v>14278.294</v>
      </c>
      <c r="I23" s="16">
        <v>14278.294</v>
      </c>
      <c r="J23" s="15">
        <f t="shared" si="0"/>
        <v>71792.297999999995</v>
      </c>
    </row>
    <row r="24" spans="1:10" x14ac:dyDescent="0.25">
      <c r="A24" s="76"/>
      <c r="B24" s="65"/>
      <c r="C24" s="65"/>
      <c r="D24" s="53" t="s">
        <v>17</v>
      </c>
      <c r="E24" s="16">
        <v>748.55899999999997</v>
      </c>
      <c r="F24" s="16">
        <v>940.52499999999998</v>
      </c>
      <c r="G24" s="16">
        <v>911.40599999999995</v>
      </c>
      <c r="H24" s="16">
        <v>911.40599999999995</v>
      </c>
      <c r="I24" s="16">
        <v>911.40599999999995</v>
      </c>
      <c r="J24" s="15">
        <f t="shared" si="0"/>
        <v>4423.3019999999997</v>
      </c>
    </row>
    <row r="25" spans="1:10" x14ac:dyDescent="0.25">
      <c r="A25" s="76"/>
      <c r="B25" s="65"/>
      <c r="C25" s="65"/>
      <c r="D25" s="53" t="s">
        <v>18</v>
      </c>
      <c r="E25" s="16">
        <v>151.30000000000001</v>
      </c>
      <c r="F25" s="16">
        <v>158.4</v>
      </c>
      <c r="G25" s="16">
        <v>153.5</v>
      </c>
      <c r="H25" s="16">
        <v>153.5</v>
      </c>
      <c r="I25" s="16">
        <v>153.5</v>
      </c>
      <c r="J25" s="15">
        <f t="shared" si="0"/>
        <v>770.2</v>
      </c>
    </row>
    <row r="26" spans="1:10" ht="60" x14ac:dyDescent="0.25">
      <c r="A26" s="76"/>
      <c r="B26" s="65"/>
      <c r="C26" s="65"/>
      <c r="D26" s="53" t="s">
        <v>19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5">
        <f t="shared" si="0"/>
        <v>0</v>
      </c>
    </row>
    <row r="27" spans="1:10" ht="45" x14ac:dyDescent="0.25">
      <c r="A27" s="76"/>
      <c r="B27" s="65"/>
      <c r="C27" s="65"/>
      <c r="D27" s="53" t="s">
        <v>28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5">
        <f t="shared" si="0"/>
        <v>0</v>
      </c>
    </row>
    <row r="28" spans="1:10" x14ac:dyDescent="0.25">
      <c r="F28" s="59"/>
      <c r="H28" s="62"/>
      <c r="I28" s="62"/>
    </row>
    <row r="29" spans="1:10" x14ac:dyDescent="0.25">
      <c r="A29" s="6"/>
      <c r="B29" s="6"/>
      <c r="C29" s="6"/>
      <c r="D29" s="6"/>
      <c r="E29" s="60"/>
      <c r="F29" s="1"/>
    </row>
    <row r="30" spans="1:10" x14ac:dyDescent="0.25">
      <c r="A30" s="6"/>
      <c r="B30" s="6"/>
      <c r="C30" s="6"/>
      <c r="D30" s="6"/>
      <c r="E30" s="60"/>
      <c r="F30" s="1"/>
    </row>
    <row r="31" spans="1:10" x14ac:dyDescent="0.25">
      <c r="A31" s="6" t="s">
        <v>72</v>
      </c>
      <c r="B31" s="6"/>
      <c r="C31" s="61"/>
      <c r="D31" s="6" t="s">
        <v>73</v>
      </c>
      <c r="E31" s="2"/>
      <c r="F31" s="1"/>
    </row>
    <row r="32" spans="1:10" x14ac:dyDescent="0.25">
      <c r="A32" s="6"/>
      <c r="B32" s="6"/>
      <c r="C32" s="6"/>
      <c r="D32" s="6"/>
      <c r="E32" s="2"/>
      <c r="F32" s="1"/>
    </row>
    <row r="33" spans="1:6" x14ac:dyDescent="0.25">
      <c r="A33" s="57" t="s">
        <v>74</v>
      </c>
      <c r="B33" s="57"/>
      <c r="C33" s="6"/>
      <c r="D33" s="6"/>
      <c r="E33" s="2"/>
      <c r="F33" s="1"/>
    </row>
    <row r="34" spans="1:6" x14ac:dyDescent="0.25">
      <c r="A34" s="6" t="s">
        <v>75</v>
      </c>
      <c r="B34" s="6"/>
      <c r="C34" s="6"/>
      <c r="D34" s="6"/>
      <c r="E34" s="2"/>
      <c r="F34" s="1"/>
    </row>
  </sheetData>
  <mergeCells count="13">
    <mergeCell ref="A9:K10"/>
    <mergeCell ref="A12:J12"/>
    <mergeCell ref="A22:A27"/>
    <mergeCell ref="B22:B27"/>
    <mergeCell ref="C22:C27"/>
    <mergeCell ref="A14:A15"/>
    <mergeCell ref="B14:B15"/>
    <mergeCell ref="C14:C15"/>
    <mergeCell ref="A16:A21"/>
    <mergeCell ref="B16:B21"/>
    <mergeCell ref="C16:C21"/>
    <mergeCell ref="D14:D15"/>
    <mergeCell ref="E14:J1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№ 4</vt:lpstr>
      <vt:lpstr>Прил №5</vt:lpstr>
      <vt:lpstr>Лист1</vt:lpstr>
      <vt:lpstr>'Прил № 4'!Заголовки_для_печати</vt:lpstr>
      <vt:lpstr>'Прил №5'!Заголовки_для_печати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Гл. Экономист</dc:creator>
  <cp:lastModifiedBy>Гл. Экономист</cp:lastModifiedBy>
  <cp:lastPrinted>2021-04-27T08:04:42Z</cp:lastPrinted>
  <dcterms:created xsi:type="dcterms:W3CDTF">2014-03-21T04:13:06Z</dcterms:created>
  <dcterms:modified xsi:type="dcterms:W3CDTF">2021-04-27T08:04:42Z</dcterms:modified>
</cp:coreProperties>
</file>