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490" windowHeight="6915" tabRatio="771" activeTab="1"/>
  </bookViews>
  <sheets>
    <sheet name="Прил № 4" sheetId="1" r:id="rId1"/>
    <sheet name="Прил №5" sheetId="2" r:id="rId2"/>
  </sheets>
  <definedNames>
    <definedName name="_xlnm._FilterDatabase" localSheetId="1" hidden="1">'Прил №5'!$A$14:$J$158</definedName>
    <definedName name="_xlnm.Print_Titles" localSheetId="0">'Прил № 4'!$14:$15</definedName>
    <definedName name="_xlnm.Print_Titles" localSheetId="1">'Прил №5'!$14:$15</definedName>
  </definedNames>
  <calcPr calcId="145621"/>
</workbook>
</file>

<file path=xl/calcChain.xml><?xml version="1.0" encoding="utf-8"?>
<calcChain xmlns="http://schemas.openxmlformats.org/spreadsheetml/2006/main">
  <c r="J116" i="2" l="1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15" i="2"/>
  <c r="J56" i="1"/>
  <c r="J55" i="1"/>
  <c r="G56" i="1"/>
  <c r="H56" i="1"/>
  <c r="I56" i="1"/>
  <c r="G55" i="1"/>
  <c r="H55" i="1"/>
  <c r="I55" i="1"/>
  <c r="J65" i="1"/>
  <c r="J64" i="1"/>
  <c r="H64" i="1"/>
  <c r="H65" i="1" s="1"/>
  <c r="I64" i="1"/>
  <c r="I65" i="1"/>
  <c r="H112" i="2" l="1"/>
  <c r="I112" i="2"/>
  <c r="H111" i="2"/>
  <c r="I111" i="2"/>
  <c r="H109" i="2"/>
  <c r="I109" i="2"/>
  <c r="H110" i="2"/>
  <c r="I110" i="2"/>
  <c r="H18" i="2"/>
  <c r="I18" i="2"/>
  <c r="H17" i="2"/>
  <c r="I17" i="2"/>
  <c r="H143" i="2"/>
  <c r="I143" i="2"/>
  <c r="H145" i="2"/>
  <c r="I145" i="2"/>
  <c r="H122" i="2"/>
  <c r="I122" i="2"/>
  <c r="H124" i="2"/>
  <c r="I124" i="2"/>
  <c r="E89" i="1" l="1"/>
  <c r="E88" i="1"/>
  <c r="F89" i="1"/>
  <c r="F88" i="1" s="1"/>
  <c r="G89" i="1"/>
  <c r="G88" i="1" s="1"/>
  <c r="H89" i="1"/>
  <c r="H88" i="1" s="1"/>
  <c r="I89" i="1"/>
  <c r="I88" i="1" s="1"/>
  <c r="J89" i="1"/>
  <c r="J90" i="1"/>
  <c r="E92" i="1"/>
  <c r="E91" i="1" s="1"/>
  <c r="F92" i="1"/>
  <c r="F91" i="1" s="1"/>
  <c r="G92" i="1"/>
  <c r="G91" i="1" s="1"/>
  <c r="H92" i="1"/>
  <c r="H91" i="1" s="1"/>
  <c r="I92" i="1"/>
  <c r="I91" i="1" s="1"/>
  <c r="J92" i="1"/>
  <c r="J93" i="1"/>
  <c r="E86" i="1"/>
  <c r="E85" i="1"/>
  <c r="F86" i="1"/>
  <c r="F85" i="1" s="1"/>
  <c r="G86" i="1"/>
  <c r="G85" i="1" s="1"/>
  <c r="H86" i="1"/>
  <c r="H85" i="1" s="1"/>
  <c r="I86" i="1"/>
  <c r="I85" i="1" s="1"/>
  <c r="J86" i="1"/>
  <c r="J87" i="1"/>
  <c r="E83" i="1"/>
  <c r="E82" i="1" s="1"/>
  <c r="F83" i="1"/>
  <c r="F82" i="1" s="1"/>
  <c r="G83" i="1"/>
  <c r="G82" i="1" s="1"/>
  <c r="H83" i="1"/>
  <c r="H82" i="1" s="1"/>
  <c r="I83" i="1"/>
  <c r="I82" i="1" s="1"/>
  <c r="J83" i="1"/>
  <c r="J84" i="1"/>
  <c r="J88" i="1" l="1"/>
  <c r="J91" i="1"/>
  <c r="J85" i="1"/>
  <c r="J82" i="1"/>
  <c r="G112" i="2" l="1"/>
  <c r="G111" i="2"/>
  <c r="G110" i="2"/>
  <c r="G109" i="2"/>
  <c r="I108" i="2"/>
  <c r="H108" i="2"/>
  <c r="F110" i="2"/>
  <c r="F108" i="2" s="1"/>
  <c r="F111" i="2"/>
  <c r="F112" i="2"/>
  <c r="F109" i="2"/>
  <c r="G124" i="2"/>
  <c r="G122" i="2" s="1"/>
  <c r="F117" i="2"/>
  <c r="F115" i="2" s="1"/>
  <c r="E183" i="2"/>
  <c r="E182" i="2"/>
  <c r="J182" i="2" s="1"/>
  <c r="E180" i="2"/>
  <c r="J203" i="2"/>
  <c r="J202" i="2"/>
  <c r="J201" i="2"/>
  <c r="J200" i="2"/>
  <c r="J199" i="2"/>
  <c r="I198" i="2"/>
  <c r="H198" i="2"/>
  <c r="G198" i="2"/>
  <c r="F198" i="2"/>
  <c r="E198" i="2"/>
  <c r="J198" i="2" s="1"/>
  <c r="J197" i="2"/>
  <c r="J196" i="2"/>
  <c r="J195" i="2"/>
  <c r="J194" i="2"/>
  <c r="J193" i="2"/>
  <c r="I192" i="2"/>
  <c r="H192" i="2"/>
  <c r="G192" i="2"/>
  <c r="F192" i="2"/>
  <c r="J192" i="2" s="1"/>
  <c r="E192" i="2"/>
  <c r="J191" i="2"/>
  <c r="J190" i="2"/>
  <c r="J189" i="2"/>
  <c r="J188" i="2"/>
  <c r="J187" i="2"/>
  <c r="I186" i="2"/>
  <c r="H186" i="2"/>
  <c r="G186" i="2"/>
  <c r="F186" i="2"/>
  <c r="E186" i="2"/>
  <c r="J186" i="2" s="1"/>
  <c r="J181" i="2"/>
  <c r="J183" i="2"/>
  <c r="J184" i="2"/>
  <c r="J185" i="2"/>
  <c r="J180" i="2"/>
  <c r="G108" i="2" l="1"/>
  <c r="G145" i="2"/>
  <c r="G143" i="2" s="1"/>
  <c r="G64" i="1" s="1"/>
  <c r="F138" i="2"/>
  <c r="F136" i="2" s="1"/>
  <c r="F61" i="1" s="1"/>
  <c r="F131" i="2"/>
  <c r="F129" i="2" s="1"/>
  <c r="F58" i="1" s="1"/>
  <c r="F52" i="1"/>
  <c r="F55" i="1"/>
  <c r="F56" i="1" l="1"/>
  <c r="J52" i="1"/>
  <c r="F53" i="1"/>
  <c r="J53" i="1" s="1"/>
  <c r="J58" i="1"/>
  <c r="F59" i="1"/>
  <c r="J59" i="1" s="1"/>
  <c r="J61" i="1"/>
  <c r="F62" i="1"/>
  <c r="J62" i="1" s="1"/>
  <c r="G65" i="1"/>
  <c r="J48" i="1"/>
  <c r="H88" i="2" l="1"/>
  <c r="I88" i="2"/>
  <c r="F17" i="2" l="1"/>
  <c r="G17" i="2"/>
  <c r="G43" i="2" l="1"/>
  <c r="F43" i="2"/>
  <c r="G26" i="2"/>
  <c r="F26" i="2"/>
  <c r="F156" i="2"/>
  <c r="G156" i="2"/>
  <c r="H156" i="2"/>
  <c r="I156" i="2"/>
  <c r="E156" i="2"/>
  <c r="F80" i="1" l="1"/>
  <c r="G80" i="1"/>
  <c r="H80" i="1"/>
  <c r="I80" i="1"/>
  <c r="F88" i="2"/>
  <c r="G88" i="2"/>
  <c r="F65" i="2"/>
  <c r="G65" i="2"/>
  <c r="H65" i="2"/>
  <c r="I65" i="2"/>
  <c r="E65" i="2"/>
  <c r="H43" i="2"/>
  <c r="H19" i="2" s="1"/>
  <c r="I43" i="2"/>
  <c r="I19" i="2" s="1"/>
  <c r="E43" i="2"/>
  <c r="H26" i="2"/>
  <c r="I26" i="2"/>
  <c r="E26" i="2"/>
  <c r="G19" i="2" l="1"/>
  <c r="F19" i="2"/>
  <c r="H40" i="2"/>
  <c r="I40" i="2"/>
  <c r="F85" i="2" l="1"/>
  <c r="G85" i="2"/>
  <c r="H85" i="2"/>
  <c r="I85" i="2"/>
  <c r="F83" i="2"/>
  <c r="F41" i="1" s="1"/>
  <c r="G83" i="2"/>
  <c r="G41" i="1" s="1"/>
  <c r="H83" i="2"/>
  <c r="H41" i="1" s="1"/>
  <c r="E88" i="2"/>
  <c r="E19" i="2" s="1"/>
  <c r="F75" i="2"/>
  <c r="F73" i="2" s="1"/>
  <c r="F38" i="1" s="1"/>
  <c r="G75" i="2"/>
  <c r="G73" i="2" s="1"/>
  <c r="G38" i="1" s="1"/>
  <c r="H75" i="2"/>
  <c r="H73" i="2" s="1"/>
  <c r="H38" i="1" s="1"/>
  <c r="I75" i="2"/>
  <c r="I73" i="2" s="1"/>
  <c r="I38" i="1" s="1"/>
  <c r="E75" i="2"/>
  <c r="E17" i="2"/>
  <c r="E73" i="2" l="1"/>
  <c r="J17" i="2"/>
  <c r="I83" i="2"/>
  <c r="I41" i="1" s="1"/>
  <c r="G50" i="1" l="1"/>
  <c r="H50" i="1"/>
  <c r="I50" i="1"/>
  <c r="E110" i="2"/>
  <c r="E108" i="2" s="1"/>
  <c r="E168" i="2"/>
  <c r="E85" i="2" l="1"/>
  <c r="E83" i="2" s="1"/>
  <c r="J92" i="2"/>
  <c r="J91" i="2"/>
  <c r="J90" i="2"/>
  <c r="J69" i="2"/>
  <c r="J68" i="2"/>
  <c r="J67" i="2"/>
  <c r="E56" i="2"/>
  <c r="J46" i="2"/>
  <c r="J45" i="2"/>
  <c r="J30" i="2"/>
  <c r="J29" i="2"/>
  <c r="E24" i="2"/>
  <c r="E18" i="2" s="1"/>
  <c r="E16" i="2" s="1"/>
  <c r="J28" i="2"/>
  <c r="J19" i="2" l="1"/>
  <c r="E80" i="1"/>
  <c r="E79" i="1" s="1"/>
  <c r="G79" i="1"/>
  <c r="H79" i="1"/>
  <c r="I79" i="1"/>
  <c r="J81" i="1"/>
  <c r="J80" i="1" l="1"/>
  <c r="F79" i="1"/>
  <c r="J79" i="1" s="1"/>
  <c r="E174" i="2" l="1"/>
  <c r="F174" i="2"/>
  <c r="G174" i="2"/>
  <c r="H174" i="2"/>
  <c r="I174" i="2"/>
  <c r="J175" i="2"/>
  <c r="J176" i="2"/>
  <c r="J177" i="2"/>
  <c r="J178" i="2"/>
  <c r="J179" i="2"/>
  <c r="J174" i="2" l="1"/>
  <c r="J78" i="1"/>
  <c r="J75" i="1"/>
  <c r="F24" i="2"/>
  <c r="G24" i="2"/>
  <c r="H24" i="2"/>
  <c r="I24" i="2"/>
  <c r="E77" i="1"/>
  <c r="F168" i="2"/>
  <c r="F77" i="1" s="1"/>
  <c r="F76" i="1" s="1"/>
  <c r="G168" i="2"/>
  <c r="G77" i="1" s="1"/>
  <c r="G76" i="1" s="1"/>
  <c r="H168" i="2"/>
  <c r="H77" i="1" s="1"/>
  <c r="H76" i="1" s="1"/>
  <c r="I168" i="2"/>
  <c r="I77" i="1" s="1"/>
  <c r="I76" i="1" s="1"/>
  <c r="J169" i="2"/>
  <c r="J170" i="2"/>
  <c r="J171" i="2"/>
  <c r="J172" i="2"/>
  <c r="J173" i="2"/>
  <c r="J164" i="2"/>
  <c r="F162" i="2"/>
  <c r="F74" i="1" s="1"/>
  <c r="F73" i="1" s="1"/>
  <c r="G162" i="2"/>
  <c r="G74" i="1" s="1"/>
  <c r="G73" i="1" s="1"/>
  <c r="H162" i="2"/>
  <c r="H74" i="1" s="1"/>
  <c r="H73" i="1" s="1"/>
  <c r="I162" i="2"/>
  <c r="I74" i="1" s="1"/>
  <c r="I73" i="1" s="1"/>
  <c r="E162" i="2"/>
  <c r="E74" i="1" s="1"/>
  <c r="J163" i="2"/>
  <c r="J165" i="2"/>
  <c r="J166" i="2"/>
  <c r="J167" i="2"/>
  <c r="J74" i="1" l="1"/>
  <c r="E73" i="1"/>
  <c r="J73" i="1" s="1"/>
  <c r="J77" i="1"/>
  <c r="E76" i="1"/>
  <c r="J76" i="1" s="1"/>
  <c r="J168" i="2"/>
  <c r="J162" i="2"/>
  <c r="F96" i="2"/>
  <c r="E96" i="2"/>
  <c r="E44" i="1" s="1"/>
  <c r="E50" i="1"/>
  <c r="F102" i="2" l="1"/>
  <c r="E102" i="2"/>
  <c r="F56" i="2"/>
  <c r="G56" i="2"/>
  <c r="H56" i="2"/>
  <c r="I56" i="2"/>
  <c r="J56" i="2" l="1"/>
  <c r="J57" i="2"/>
  <c r="J58" i="2"/>
  <c r="J59" i="2"/>
  <c r="J60" i="2"/>
  <c r="J61" i="2"/>
  <c r="J33" i="1"/>
  <c r="F32" i="1"/>
  <c r="F31" i="1" s="1"/>
  <c r="G32" i="1"/>
  <c r="G31" i="1" s="1"/>
  <c r="H32" i="1"/>
  <c r="H31" i="1" s="1"/>
  <c r="I32" i="1"/>
  <c r="I31" i="1" s="1"/>
  <c r="E32" i="1"/>
  <c r="J32" i="1" l="1"/>
  <c r="E31" i="1"/>
  <c r="G40" i="2"/>
  <c r="G26" i="1" s="1"/>
  <c r="G25" i="1" s="1"/>
  <c r="I26" i="1"/>
  <c r="I25" i="1" s="1"/>
  <c r="H22" i="2"/>
  <c r="H20" i="1" s="1"/>
  <c r="G62" i="2"/>
  <c r="G35" i="1" s="1"/>
  <c r="I62" i="2"/>
  <c r="I35" i="1" s="1"/>
  <c r="F50" i="2"/>
  <c r="F29" i="1" s="1"/>
  <c r="E50" i="2"/>
  <c r="F34" i="2"/>
  <c r="F18" i="2" s="1"/>
  <c r="F16" i="2" s="1"/>
  <c r="G34" i="2"/>
  <c r="G18" i="2" s="1"/>
  <c r="G16" i="2" s="1"/>
  <c r="H34" i="2"/>
  <c r="I34" i="2"/>
  <c r="E34" i="2"/>
  <c r="J18" i="2" l="1"/>
  <c r="H16" i="2"/>
  <c r="I16" i="2"/>
  <c r="F62" i="2"/>
  <c r="F35" i="1" s="1"/>
  <c r="H62" i="2"/>
  <c r="H35" i="1" s="1"/>
  <c r="I32" i="2"/>
  <c r="I23" i="1" s="1"/>
  <c r="I22" i="1" s="1"/>
  <c r="G32" i="2"/>
  <c r="G23" i="1" s="1"/>
  <c r="G22" i="1" s="1"/>
  <c r="E32" i="2"/>
  <c r="H32" i="2"/>
  <c r="H23" i="1" s="1"/>
  <c r="H22" i="1" s="1"/>
  <c r="F32" i="2"/>
  <c r="F23" i="1" s="1"/>
  <c r="F22" i="1" s="1"/>
  <c r="J31" i="1"/>
  <c r="H26" i="1"/>
  <c r="H25" i="1" s="1"/>
  <c r="F40" i="2"/>
  <c r="F26" i="1" s="1"/>
  <c r="F25" i="1" s="1"/>
  <c r="F16" i="1" s="1"/>
  <c r="H19" i="1"/>
  <c r="E22" i="2"/>
  <c r="E20" i="1" s="1"/>
  <c r="F22" i="2"/>
  <c r="F20" i="1" s="1"/>
  <c r="I22" i="2"/>
  <c r="I20" i="1" s="1"/>
  <c r="G22" i="2"/>
  <c r="G20" i="1" s="1"/>
  <c r="E40" i="2"/>
  <c r="E62" i="2"/>
  <c r="F50" i="1"/>
  <c r="J50" i="1" s="1"/>
  <c r="F49" i="1"/>
  <c r="G49" i="1"/>
  <c r="G16" i="1" s="1"/>
  <c r="H49" i="1"/>
  <c r="H16" i="1" s="1"/>
  <c r="I49" i="1"/>
  <c r="I16" i="1" s="1"/>
  <c r="E49" i="1"/>
  <c r="E46" i="1"/>
  <c r="H96" i="2"/>
  <c r="I96" i="2"/>
  <c r="G96" i="2"/>
  <c r="J49" i="1" l="1"/>
  <c r="F19" i="1"/>
  <c r="G19" i="1"/>
  <c r="I19" i="1"/>
  <c r="H102" i="2"/>
  <c r="I102" i="2"/>
  <c r="G102" i="2"/>
  <c r="G50" i="2"/>
  <c r="G29" i="1" s="1"/>
  <c r="H50" i="2"/>
  <c r="H29" i="1" s="1"/>
  <c r="I50" i="2"/>
  <c r="I29" i="1" s="1"/>
  <c r="F150" i="2"/>
  <c r="G150" i="2"/>
  <c r="H150" i="2"/>
  <c r="I150" i="2"/>
  <c r="E150" i="2"/>
  <c r="J16" i="2" l="1"/>
  <c r="J150" i="2"/>
  <c r="F71" i="1" l="1"/>
  <c r="G71" i="1"/>
  <c r="H71" i="1"/>
  <c r="I71" i="1"/>
  <c r="E71" i="1"/>
  <c r="J69" i="1" l="1"/>
  <c r="J30" i="1"/>
  <c r="F28" i="1"/>
  <c r="G28" i="1"/>
  <c r="H28" i="1"/>
  <c r="I28" i="1"/>
  <c r="E29" i="1"/>
  <c r="J51" i="2"/>
  <c r="J52" i="2"/>
  <c r="J53" i="2"/>
  <c r="J54" i="2"/>
  <c r="J55" i="2"/>
  <c r="E28" i="1" l="1"/>
  <c r="J28" i="1" s="1"/>
  <c r="J29" i="1"/>
  <c r="J50" i="2"/>
  <c r="J20" i="2" l="1"/>
  <c r="J21" i="2"/>
  <c r="J23" i="2"/>
  <c r="J25" i="2"/>
  <c r="J27" i="2"/>
  <c r="J31" i="2"/>
  <c r="J33" i="2"/>
  <c r="J35" i="2"/>
  <c r="J37" i="2"/>
  <c r="J38" i="2"/>
  <c r="J39" i="2"/>
  <c r="J41" i="2"/>
  <c r="J44" i="2"/>
  <c r="J47" i="2"/>
  <c r="J48" i="2"/>
  <c r="J49" i="2"/>
  <c r="J157" i="2"/>
  <c r="J159" i="2"/>
  <c r="J160" i="2"/>
  <c r="J161" i="2"/>
  <c r="J63" i="2"/>
  <c r="J66" i="2"/>
  <c r="J70" i="2"/>
  <c r="J71" i="2"/>
  <c r="J72" i="2"/>
  <c r="J74" i="2"/>
  <c r="J76" i="2"/>
  <c r="J77" i="2"/>
  <c r="J79" i="2"/>
  <c r="J80" i="2"/>
  <c r="J81" i="2"/>
  <c r="J82" i="2"/>
  <c r="J84" i="2"/>
  <c r="J86" i="2"/>
  <c r="J87" i="2"/>
  <c r="J89" i="2"/>
  <c r="J93" i="2"/>
  <c r="J94" i="2"/>
  <c r="J95" i="2"/>
  <c r="J97" i="2"/>
  <c r="J98" i="2"/>
  <c r="J99" i="2"/>
  <c r="J100" i="2"/>
  <c r="J101" i="2"/>
  <c r="J103" i="2"/>
  <c r="J104" i="2"/>
  <c r="J105" i="2"/>
  <c r="J106" i="2"/>
  <c r="J107" i="2"/>
  <c r="J109" i="2"/>
  <c r="J111" i="2"/>
  <c r="J112" i="2"/>
  <c r="J113" i="2"/>
  <c r="J114" i="2"/>
  <c r="J151" i="2"/>
  <c r="J153" i="2"/>
  <c r="J154" i="2"/>
  <c r="J155" i="2"/>
  <c r="E70" i="1"/>
  <c r="F70" i="1"/>
  <c r="G70" i="1"/>
  <c r="H70" i="1"/>
  <c r="I70" i="1" l="1"/>
  <c r="J78" i="2"/>
  <c r="J72" i="1" l="1"/>
  <c r="J156" i="2" l="1"/>
  <c r="J158" i="2"/>
  <c r="J71" i="1"/>
  <c r="J110" i="2" l="1"/>
  <c r="J70" i="1"/>
  <c r="J108" i="2" l="1"/>
  <c r="J21" i="1" l="1"/>
  <c r="J24" i="1"/>
  <c r="J27" i="1"/>
  <c r="J36" i="1"/>
  <c r="J39" i="1"/>
  <c r="J42" i="1"/>
  <c r="J45" i="1"/>
  <c r="J152" i="2" l="1"/>
  <c r="H68" i="1" l="1"/>
  <c r="J24" i="2" l="1"/>
  <c r="J26" i="2" l="1"/>
  <c r="H47" i="1"/>
  <c r="H44" i="1"/>
  <c r="H17" i="1" l="1"/>
  <c r="I44" i="1"/>
  <c r="F47" i="1"/>
  <c r="G47" i="1"/>
  <c r="I47" i="1"/>
  <c r="E47" i="1"/>
  <c r="J102" i="2" l="1"/>
  <c r="J88" i="2"/>
  <c r="J75" i="2"/>
  <c r="J36" i="2"/>
  <c r="J64" i="2"/>
  <c r="J65" i="2"/>
  <c r="J96" i="2"/>
  <c r="J85" i="2"/>
  <c r="J43" i="2"/>
  <c r="J34" i="2"/>
  <c r="J42" i="2"/>
  <c r="E43" i="1"/>
  <c r="J73" i="2"/>
  <c r="I68" i="1"/>
  <c r="I17" i="1" s="1"/>
  <c r="J22" i="2"/>
  <c r="J32" i="2" l="1"/>
  <c r="J83" i="2"/>
  <c r="J62" i="2"/>
  <c r="E35" i="1"/>
  <c r="E41" i="1"/>
  <c r="E23" i="1"/>
  <c r="E38" i="1"/>
  <c r="E26" i="1"/>
  <c r="E17" i="1" s="1"/>
  <c r="E25" i="1" l="1"/>
  <c r="E22" i="1"/>
  <c r="E34" i="1"/>
  <c r="E37" i="1"/>
  <c r="E19" i="1"/>
  <c r="J19" i="1" l="1"/>
  <c r="G44" i="1"/>
  <c r="G68" i="1"/>
  <c r="G67" i="1" s="1"/>
  <c r="H46" i="1"/>
  <c r="I46" i="1"/>
  <c r="G46" i="1"/>
  <c r="I67" i="1"/>
  <c r="G17" i="1" l="1"/>
  <c r="J47" i="1"/>
  <c r="H67" i="1"/>
  <c r="F68" i="1"/>
  <c r="F67" i="1" l="1"/>
  <c r="J67" i="1" s="1"/>
  <c r="J18" i="1" l="1"/>
  <c r="E40" i="1"/>
  <c r="E16" i="1" s="1"/>
  <c r="F44" i="1" l="1"/>
  <c r="F17" i="1" s="1"/>
  <c r="J44" i="1" l="1"/>
  <c r="F46" i="1"/>
  <c r="G43" i="1"/>
  <c r="H43" i="1"/>
  <c r="I43" i="1"/>
  <c r="F43" i="1"/>
  <c r="J46" i="1" l="1"/>
  <c r="J43" i="1"/>
  <c r="E68" i="1" l="1"/>
  <c r="J17" i="1" l="1"/>
  <c r="J68" i="1"/>
  <c r="I40" i="1"/>
  <c r="G37" i="1"/>
  <c r="H37" i="1"/>
  <c r="I37" i="1"/>
  <c r="J38" i="1" l="1"/>
  <c r="F37" i="1"/>
  <c r="J37" i="1" s="1"/>
  <c r="H40" i="1"/>
  <c r="I34" i="1"/>
  <c r="J40" i="2" l="1"/>
  <c r="J35" i="1"/>
  <c r="J23" i="1"/>
  <c r="F40" i="1"/>
  <c r="F34" i="1"/>
  <c r="H34" i="1"/>
  <c r="J20" i="1"/>
  <c r="J41" i="1"/>
  <c r="G34" i="1"/>
  <c r="J34" i="1" l="1"/>
  <c r="J26" i="1"/>
  <c r="G40" i="1"/>
  <c r="J40" i="1" s="1"/>
  <c r="J25" i="1" l="1"/>
  <c r="J22" i="1"/>
  <c r="J16" i="1" l="1"/>
</calcChain>
</file>

<file path=xl/sharedStrings.xml><?xml version="1.0" encoding="utf-8"?>
<sst xmlns="http://schemas.openxmlformats.org/spreadsheetml/2006/main" count="474" uniqueCount="94">
  <si>
    <t>№ п/п</t>
  </si>
  <si>
    <t>Статус</t>
  </si>
  <si>
    <t>Главный распорядитель бюджетных средств</t>
  </si>
  <si>
    <t>Итого</t>
  </si>
  <si>
    <t>Расходы (тыс. рублей)</t>
  </si>
  <si>
    <t>Наименование муниципальной программы, мероприятия</t>
  </si>
  <si>
    <t>Всего</t>
  </si>
  <si>
    <t>Управление образования</t>
  </si>
  <si>
    <t>соисполнитель</t>
  </si>
  <si>
    <t>Отдельное мероприятие</t>
  </si>
  <si>
    <t>"Развитие системы дошкольного образования"</t>
  </si>
  <si>
    <t>"Реализация государственного стандарта общего образования"</t>
  </si>
  <si>
    <t>"Осуществление деятельности по опеке и попечительству"</t>
  </si>
  <si>
    <t>"Обеспечение создания условий для реализации муниципальной программы"</t>
  </si>
  <si>
    <t>-</t>
  </si>
  <si>
    <t>Источники финансирования</t>
  </si>
  <si>
    <t>федеральный бюджет</t>
  </si>
  <si>
    <t>областной бюджет</t>
  </si>
  <si>
    <t>местный бюджет</t>
  </si>
  <si>
    <t>государственные внебюджетные фонды Российской Федерации</t>
  </si>
  <si>
    <t>иные бюджетные источники</t>
  </si>
  <si>
    <t>"Субвенция местным бюджетам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организациях"</t>
  </si>
  <si>
    <t>"Субсидия на выравнивание по налогу на имущество"</t>
  </si>
  <si>
    <t>Расходы на оплату труда</t>
  </si>
  <si>
    <t>прочие расходы</t>
  </si>
  <si>
    <t>"Субвенция местным бюджетам из областного бюджета по осуществлению деятельности по опеке и попечительству"</t>
  </si>
  <si>
    <t>"Компенсация платы, взымаемой с родителей"</t>
  </si>
  <si>
    <t>Возврат компенсации по родительской плате</t>
  </si>
  <si>
    <t>иные внебюджетные источники</t>
  </si>
  <si>
    <t>Субсидия на выравнивание по заработной плате</t>
  </si>
  <si>
    <t>Расходы (прогноз, факт), (тыс. рублей)</t>
  </si>
  <si>
    <t>Муниципальная программа</t>
  </si>
  <si>
    <t>Субсидия на выравнивание по коммунальным услугам</t>
  </si>
  <si>
    <t>Возврат субсидий, субвенций и иных межбюджетных трансфертов из бюджета муниципального района, использованных с нарушением и выявленных в результате проверок контрольных органов</t>
  </si>
  <si>
    <t>"Развитие системы дополнительного образования детей, выявление и поддержка одаренных детей"</t>
  </si>
  <si>
    <t>к Муниципальной программе</t>
  </si>
  <si>
    <t>"Развитие образования Омутнинского</t>
  </si>
  <si>
    <t>"Развитие образования</t>
  </si>
  <si>
    <t>Омутнинского района Кировской области"</t>
  </si>
  <si>
    <t>"Субвенция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образовательных организациях"</t>
  </si>
  <si>
    <t>"Субвенция местным бюджетам из областного бюджета по назначению и выплате ежемесечных денежных выплат на детей-сирот, оставшихся без попечения родителей, оставшихся под опекой, в приемной семье, и по начислению и выплате ежемесячного вознаграждения, причитающегося приемным родителям"</t>
  </si>
  <si>
    <t>"Субсидия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спортом"</t>
  </si>
  <si>
    <t>Ресурсное обеспечение реализации муниципальной программы за счет всех источников финансирования</t>
  </si>
  <si>
    <t>Расходы на реализацию муниципальной программы за счет средств бюджета Омутнинского района</t>
  </si>
  <si>
    <t>2022 год (прогноз)</t>
  </si>
  <si>
    <t>2023 год (прогноз)</t>
  </si>
  <si>
    <t>2024 год (прогноз)</t>
  </si>
  <si>
    <t>2025 год (прогноз)</t>
  </si>
  <si>
    <t>"Развитие образования Омутнинского района Кировской области" на 2021 - 2025 годы</t>
  </si>
  <si>
    <t>района Кировской области" на 2021-2025 годы</t>
  </si>
  <si>
    <t>Приложение № 4</t>
  </si>
  <si>
    <t>"Организация отдыха детей в каникулярное время"</t>
  </si>
  <si>
    <t>"Формирование законопослушного поведения участников дорожного движения"</t>
  </si>
  <si>
    <t>"Организация предоставления общедоступного и бесплатного дошкольного, начального общего, основного общего и среднего общего образования по основным общеобразовательным программам"</t>
  </si>
  <si>
    <t>"Организация бесплатного горячего питания обучающихся, получающих начальное общее образование в муниципальных образовательных организациях"</t>
  </si>
  <si>
    <t>"Организация бесплатного двухразового питания обучающихся с ограниченными возможностями здоровья"</t>
  </si>
  <si>
    <t>"Обеспечение ежемесячной денежной выплаты по частичной компенсации расходов на оплату жилого помещения и коммунальных услуг, связанных с предоставлением отдельным категориям специалистов (за исключением совместителей) муниципальных образовательных организаций, работающим и прживающим в сельских населенных пунктах, поселках городского типа"</t>
  </si>
  <si>
    <t>"Обеспечение ежемесячной денежной выплаты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прживающим в сельских населенных пунктах, поселках городского типа, меры социальной поддержки"</t>
  </si>
  <si>
    <t>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</si>
  <si>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"Обеспечение персонифицированного финансирования дополнительного образования детей"</t>
  </si>
  <si>
    <t>Приложение № 5</t>
  </si>
  <si>
    <t>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 общего, основного общего и среднего общего образования, в том числе адаптированные образовательные программы"</t>
  </si>
  <si>
    <t>"Реализация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общеобразовательных организациях: МКОУ СОШ № 2 г. Омутнинска, МКОУ ООШ № 7 г.Омутнинска, МКОУ СОШ № 4 пгт Песковка, МКОУ СОШ № 2 с УИОП пгт Восточный Омутнинского района, МКОУ СОШ пос. Чёрная Холуница, МКОУ СОШ с. Залазна, МКОУ СОШ №10 пос. Белореченск, МКОУ ООШ д. Ежово Омутнинского района, МКОУ СОШ п. Лесные Поляны"</t>
  </si>
  <si>
    <t>"Обеспечение ежемесячной денежной выплаты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поддержки"</t>
  </si>
  <si>
    <t>на 2021-2025 годы от 30.11.2020 № 778</t>
  </si>
  <si>
    <t>от 30.11.2020 № 778</t>
  </si>
  <si>
    <t xml:space="preserve">2021 год  </t>
  </si>
  <si>
    <t>"Создание в общеобразовательных организациях, расположенных в сельской местности и малых городах, условий для занятий физической культурой и спортом"</t>
  </si>
  <si>
    <t>11.1</t>
  </si>
  <si>
    <t>11.2</t>
  </si>
  <si>
    <t>11.3</t>
  </si>
  <si>
    <t>11.4</t>
  </si>
  <si>
    <t>11.5</t>
  </si>
  <si>
    <t>Мероприятие муниципальной программы</t>
  </si>
  <si>
    <t xml:space="preserve">«Ремонт спортивного зала муниципального казенного общеобразовательного учреждения средней общеобразовательной школы
№ 4 пгт Песковка Омутнинского района Кировской области»
</t>
  </si>
  <si>
    <t>«Ремонт спортивного зала муниципального казенного общеобразовательного учреждения средней общеобразовательной школы № 6 г. Омутнинска Кировской области»</t>
  </si>
  <si>
    <t xml:space="preserve">«Ремонт спортивного зала муниципального казенного общеобразовательного учреждения средней общеобразовательной школы
№ 2 с углубленным изучением отдельных предметов пгт Восточный Омутнинского района Кировской области»
</t>
  </si>
  <si>
    <t>«Ремонт спортивного зала муниципального казенного общеобразовательного учреждения основной общеобразовательной школы
№ 7 г. Омутнинска Кировской области»</t>
  </si>
  <si>
    <t>«Ремонт спортивного зала муниципального казенного общеобразовательного учреждения средней общеобразовательной школы
№ 2 г. Омутнинска Кировской области».</t>
  </si>
  <si>
    <t xml:space="preserve">«Ремонт спортивного зала муниципального казенного общеобразовательного учреждения средней общеобразовательной школы
№ 6 г. Омутнинска Кировской области»
</t>
  </si>
  <si>
    <t xml:space="preserve">«Ремонт спортивного зала муниципального казенного общеобразовательного учреждения основной общеобразовательной школы
№ 7 г. Омутнинска Кировской области»
</t>
  </si>
  <si>
    <t xml:space="preserve">«Ремонт спортивного зала муниципального казенного общеобразовательного учреждения средней общеобразовательной школы
№ 2 г. Омутнинска Кировской области».
</t>
  </si>
  <si>
    <t>Реализация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Точка роста" в рамках федерального проекта "Современная школа" национального проекта "Образование"</t>
  </si>
  <si>
    <t>17.1</t>
  </si>
  <si>
    <t>17.2</t>
  </si>
  <si>
    <t>17.3</t>
  </si>
  <si>
    <r>
      <t>Реализация мероприятий по подготовке образовательного пространства в  муниципальном казенном образовательном учреждении средняя общеобразовательная школа с углубленным изучением отдельных предметов № 2 п. Восточный Омутнинского района Кировской области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color rgb="FF000000"/>
        <rFont val="Times New Roman"/>
        <family val="1"/>
        <charset val="204"/>
      </rPr>
      <t>на базе которого реализуются мероприятия по подготовке образовательного пространства и создается центр образования естественно-научной и технологической направленности «Точка роста» в рамках федерального проекта «Современная школа» национального проекта «Образование»</t>
    </r>
  </si>
  <si>
    <r>
      <t>Реализация мероприятий по подготовке образовательного пространства в  муниципальном казенном образовательном учреждении средняя общеобразовательная школа № 2 г. Омутнинска Кировской области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color rgb="FF000000"/>
        <rFont val="Times New Roman"/>
        <family val="1"/>
        <charset val="204"/>
      </rPr>
      <t>на базе которого реализуются мероприятия по подготовке образовательного пространства и создается центр образования естественно-научной и технологической направленности «Точка роста» в рамках федерального проекта «Современная школа» национального проекта «Образование»</t>
    </r>
  </si>
  <si>
    <t>Реализация мероприятий по подготовке образовательного пространства в  муниципальном казенном образовательном учреждении учреждения средняя общеобразовательная школа № 6 г. Омутнинска Кировской области, на базе которого реализуются мероприятия по подготовке образовательного пространства и создается центр образования естественно-научной и технологической направленности «Точка роста» в рамках федерального проекта «Современная школа» национального проекта «Образование»</t>
  </si>
  <si>
    <t>Реализация мероприятий по подготовке образовательного пространства в  муниципальном казенном образовательном учреждении средняя общеобразовательная школа с углубленным изучением отдельных предметов № 2 п. Восточный Омутнинского района Кировской области, на базе которого реализуются мероприятия по подготовке образовательного пространства и создается центр образования естественно-научной и технологической направленности «Точка роста» в рамках федерального проекта «Современная школа» национального проекта «Образование»</t>
  </si>
  <si>
    <t>Реализация мероприятий по подготовке образовательного пространства в  муниципальном казенном образовательном учреждении средняя общеобразовательная школа № 2 г. Омутнинска Кировской области, на базе которого реализуются мероприятия по подготовке образовательного пространства и создается центр образования естественно-научной и технологической направленности «Точка роста» в рамках федерального проекта «Современная школа» национального проекта «Образование»</t>
  </si>
  <si>
    <t>Приложение № 3</t>
  </si>
  <si>
    <t>к постановлению администрации муниципального образования Омутнинский муниципальный район Кировской области                                                                                  от 27.09.2021 № 649</t>
  </si>
  <si>
    <t xml:space="preserve">к постановлению администрации муниципального образования Омутнинский муниципальный район Кировской области                                                                                   от 27.09.2021 № 649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</si>
</sst>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#,##0.000"/>
    <numFmt numFmtId="167" formatCode="_-* #,##0.000\ _₽_-;\-* #,##0.000\ _₽_-;_-* &quot;-&quot;?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165" fontId="1" fillId="0" borderId="0" xfId="0" applyNumberFormat="1" applyFont="1" applyFill="1"/>
    <xf numFmtId="164" fontId="1" fillId="0" borderId="0" xfId="0" applyNumberFormat="1" applyFont="1" applyFill="1"/>
    <xf numFmtId="166" fontId="1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/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/>
    <xf numFmtId="167" fontId="2" fillId="0" borderId="1" xfId="0" applyNumberFormat="1" applyFont="1" applyFill="1" applyBorder="1" applyAlignment="1">
      <alignment horizontal="right" shrinkToFit="1"/>
    </xf>
    <xf numFmtId="167" fontId="1" fillId="0" borderId="1" xfId="0" applyNumberFormat="1" applyFont="1" applyFill="1" applyBorder="1" applyAlignment="1">
      <alignment horizontal="right" shrinkToFit="1"/>
    </xf>
    <xf numFmtId="167" fontId="1" fillId="0" borderId="1" xfId="0" applyNumberFormat="1" applyFont="1" applyFill="1" applyBorder="1" applyAlignment="1">
      <alignment horizontal="right" vertical="top" shrinkToFit="1"/>
    </xf>
    <xf numFmtId="167" fontId="2" fillId="0" borderId="1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right" vertical="top"/>
    </xf>
    <xf numFmtId="0" fontId="1" fillId="0" borderId="5" xfId="0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167" fontId="1" fillId="0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167" fontId="1" fillId="0" borderId="1" xfId="0" applyNumberFormat="1" applyFont="1" applyFill="1" applyBorder="1" applyAlignment="1">
      <alignment horizontal="right" vertical="center" shrinkToFit="1"/>
    </xf>
    <xf numFmtId="167" fontId="2" fillId="0" borderId="1" xfId="0" applyNumberFormat="1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167" fontId="1" fillId="2" borderId="1" xfId="0" applyNumberFormat="1" applyFont="1" applyFill="1" applyBorder="1" applyAlignment="1">
      <alignment horizontal="right" vertical="top" shrinkToFit="1"/>
    </xf>
    <xf numFmtId="167" fontId="1" fillId="2" borderId="1" xfId="0" applyNumberFormat="1" applyFont="1" applyFill="1" applyBorder="1" applyAlignment="1">
      <alignment horizontal="right" shrinkToFit="1"/>
    </xf>
    <xf numFmtId="167" fontId="2" fillId="2" borderId="1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/>
    <xf numFmtId="164" fontId="1" fillId="2" borderId="1" xfId="0" applyNumberFormat="1" applyFont="1" applyFill="1" applyBorder="1"/>
    <xf numFmtId="165" fontId="1" fillId="2" borderId="1" xfId="0" applyNumberFormat="1" applyFont="1" applyFill="1" applyBorder="1"/>
    <xf numFmtId="164" fontId="1" fillId="0" borderId="1" xfId="0" applyNumberFormat="1" applyFont="1" applyFill="1" applyBorder="1"/>
    <xf numFmtId="167" fontId="1" fillId="0" borderId="2" xfId="0" applyNumberFormat="1" applyFont="1" applyFill="1" applyBorder="1" applyAlignment="1">
      <alignment horizontal="right" shrinkToFit="1"/>
    </xf>
    <xf numFmtId="164" fontId="1" fillId="0" borderId="5" xfId="0" applyNumberFormat="1" applyFont="1" applyFill="1" applyBorder="1"/>
    <xf numFmtId="49" fontId="1" fillId="0" borderId="1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 applyProtection="1">
      <alignment horizontal="left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/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zoomScale="80" zoomScaleNormal="80" workbookViewId="0">
      <selection activeCell="I5" sqref="I5"/>
    </sheetView>
  </sheetViews>
  <sheetFormatPr defaultRowHeight="15" x14ac:dyDescent="0.25"/>
  <cols>
    <col min="1" max="1" width="4.7109375" style="6" customWidth="1"/>
    <col min="2" max="2" width="26.5703125" style="6" customWidth="1"/>
    <col min="3" max="3" width="28.85546875" style="6" customWidth="1"/>
    <col min="4" max="4" width="16.7109375" style="6" customWidth="1"/>
    <col min="5" max="9" width="15.7109375" style="6" customWidth="1"/>
    <col min="10" max="10" width="17.5703125" style="6" customWidth="1"/>
    <col min="11" max="16384" width="9.140625" style="6"/>
  </cols>
  <sheetData>
    <row r="1" spans="1:10" x14ac:dyDescent="0.25">
      <c r="H1" s="10" t="s">
        <v>91</v>
      </c>
    </row>
    <row r="2" spans="1:10" ht="76.5" customHeight="1" x14ac:dyDescent="0.25">
      <c r="H2" s="63" t="s">
        <v>92</v>
      </c>
      <c r="I2" s="63"/>
      <c r="J2" s="63"/>
    </row>
    <row r="4" spans="1:10" x14ac:dyDescent="0.25">
      <c r="A4" s="10"/>
      <c r="B4" s="10"/>
      <c r="C4" s="10"/>
      <c r="D4" s="10"/>
      <c r="E4" s="10"/>
      <c r="F4" s="10"/>
      <c r="G4" s="10"/>
      <c r="H4" s="65" t="s">
        <v>50</v>
      </c>
      <c r="I4" s="65"/>
    </row>
    <row r="5" spans="1:10" x14ac:dyDescent="0.25">
      <c r="A5" s="10"/>
      <c r="B5" s="10"/>
      <c r="C5" s="10"/>
      <c r="D5" s="10"/>
      <c r="E5" s="10"/>
      <c r="F5" s="10"/>
      <c r="G5" s="10"/>
      <c r="H5" s="10" t="s">
        <v>35</v>
      </c>
      <c r="I5" s="10"/>
    </row>
    <row r="6" spans="1:10" x14ac:dyDescent="0.25">
      <c r="A6" s="10"/>
      <c r="B6" s="10"/>
      <c r="C6" s="10"/>
      <c r="D6" s="10"/>
      <c r="E6" s="10"/>
      <c r="F6" s="10"/>
      <c r="G6" s="10"/>
      <c r="H6" s="10" t="s">
        <v>36</v>
      </c>
      <c r="I6" s="10"/>
    </row>
    <row r="7" spans="1:10" x14ac:dyDescent="0.25">
      <c r="A7" s="10"/>
      <c r="B7" s="10"/>
      <c r="C7" s="10"/>
      <c r="D7" s="10"/>
      <c r="E7" s="10"/>
      <c r="F7" s="10"/>
      <c r="G7" s="10"/>
      <c r="H7" s="10" t="s">
        <v>49</v>
      </c>
      <c r="I7" s="10"/>
    </row>
    <row r="8" spans="1:10" x14ac:dyDescent="0.25">
      <c r="A8" s="10"/>
      <c r="B8" s="10"/>
      <c r="C8" s="10"/>
      <c r="D8" s="10"/>
      <c r="E8" s="10"/>
      <c r="F8" s="10"/>
      <c r="G8" s="10"/>
      <c r="H8" s="41" t="s">
        <v>65</v>
      </c>
      <c r="I8" s="41"/>
    </row>
    <row r="9" spans="1:10" x14ac:dyDescent="0.25">
      <c r="A9" s="10"/>
      <c r="B9" s="10"/>
      <c r="C9" s="10"/>
      <c r="D9" s="10"/>
      <c r="E9" s="10"/>
      <c r="F9" s="10"/>
      <c r="G9" s="10"/>
      <c r="H9" s="40"/>
      <c r="I9" s="40"/>
    </row>
    <row r="10" spans="1:10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10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8.75" x14ac:dyDescent="0.3">
      <c r="A12" s="68" t="s">
        <v>43</v>
      </c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29.25" customHeigh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x14ac:dyDescent="0.25">
      <c r="A14" s="64" t="s">
        <v>0</v>
      </c>
      <c r="B14" s="67" t="s">
        <v>1</v>
      </c>
      <c r="C14" s="64" t="s">
        <v>5</v>
      </c>
      <c r="D14" s="64" t="s">
        <v>2</v>
      </c>
      <c r="E14" s="66" t="s">
        <v>4</v>
      </c>
      <c r="F14" s="66"/>
      <c r="G14" s="66"/>
      <c r="H14" s="66"/>
      <c r="I14" s="66"/>
      <c r="J14" s="66"/>
    </row>
    <row r="15" spans="1:10" ht="43.5" customHeight="1" x14ac:dyDescent="0.25">
      <c r="A15" s="64"/>
      <c r="B15" s="67"/>
      <c r="C15" s="64"/>
      <c r="D15" s="64"/>
      <c r="E15" s="12" t="s">
        <v>66</v>
      </c>
      <c r="F15" s="25" t="s">
        <v>44</v>
      </c>
      <c r="G15" s="25" t="s">
        <v>45</v>
      </c>
      <c r="H15" s="25" t="s">
        <v>46</v>
      </c>
      <c r="I15" s="25" t="s">
        <v>47</v>
      </c>
      <c r="J15" s="9" t="s">
        <v>3</v>
      </c>
    </row>
    <row r="16" spans="1:10" ht="20.25" customHeight="1" x14ac:dyDescent="0.25">
      <c r="A16" s="62"/>
      <c r="B16" s="62" t="s">
        <v>31</v>
      </c>
      <c r="C16" s="62" t="s">
        <v>48</v>
      </c>
      <c r="D16" s="11" t="s">
        <v>6</v>
      </c>
      <c r="E16" s="18">
        <f>E19+E22+E25+E34+E37+E40+E43+E46+E67+E28+E49+E70+E31+E73+E76+E79+E82</f>
        <v>542942.20900000003</v>
      </c>
      <c r="F16" s="18">
        <f t="shared" ref="F16:I16" si="0">F19+F22+F25+F34+F37+F40+F43+F46+F67+F28+F49+F70+F31+F73+F76+F79+F82</f>
        <v>499228.45000000007</v>
      </c>
      <c r="G16" s="18">
        <f t="shared" si="0"/>
        <v>501433.25000000006</v>
      </c>
      <c r="H16" s="18">
        <f t="shared" si="0"/>
        <v>501433.25000000006</v>
      </c>
      <c r="I16" s="18">
        <f t="shared" si="0"/>
        <v>501433.25000000006</v>
      </c>
      <c r="J16" s="18">
        <f t="shared" ref="J16:J30" si="1">SUM(E16:I16)</f>
        <v>2546470.4090000005</v>
      </c>
    </row>
    <row r="17" spans="1:10" ht="30" x14ac:dyDescent="0.25">
      <c r="A17" s="62"/>
      <c r="B17" s="62"/>
      <c r="C17" s="62"/>
      <c r="D17" s="11" t="s">
        <v>7</v>
      </c>
      <c r="E17" s="19">
        <f>E20+E23+E26+E35+E38+E41+E44+E47+E68+E50+E71+E29+E32+E74+E77+E80+E83</f>
        <v>542942.20900000003</v>
      </c>
      <c r="F17" s="19">
        <f t="shared" ref="F17:I17" si="2">F20+F23+F26+F35+F38+F41+F44+F47+F68+F50+F71+F29+F32+F74+F77+F80</f>
        <v>499228.45000000007</v>
      </c>
      <c r="G17" s="19">
        <f t="shared" si="2"/>
        <v>501433.25000000006</v>
      </c>
      <c r="H17" s="19">
        <f t="shared" si="2"/>
        <v>501433.25000000006</v>
      </c>
      <c r="I17" s="19">
        <f t="shared" si="2"/>
        <v>501433.25000000006</v>
      </c>
      <c r="J17" s="18">
        <f>SUM(E17:I17)</f>
        <v>2546470.4090000005</v>
      </c>
    </row>
    <row r="18" spans="1:10" ht="18" customHeight="1" x14ac:dyDescent="0.25">
      <c r="A18" s="62"/>
      <c r="B18" s="62"/>
      <c r="C18" s="62"/>
      <c r="D18" s="11" t="s">
        <v>8</v>
      </c>
      <c r="E18" s="20"/>
      <c r="F18" s="20"/>
      <c r="G18" s="20"/>
      <c r="H18" s="20"/>
      <c r="I18" s="20"/>
      <c r="J18" s="18">
        <f t="shared" si="1"/>
        <v>0</v>
      </c>
    </row>
    <row r="19" spans="1:10" x14ac:dyDescent="0.25">
      <c r="A19" s="54">
        <v>1</v>
      </c>
      <c r="B19" s="62" t="s">
        <v>9</v>
      </c>
      <c r="C19" s="62" t="s">
        <v>10</v>
      </c>
      <c r="D19" s="11" t="s">
        <v>6</v>
      </c>
      <c r="E19" s="19">
        <f>E20</f>
        <v>220698.28399999999</v>
      </c>
      <c r="F19" s="19">
        <f t="shared" ref="F19:I19" si="3">F20</f>
        <v>196261</v>
      </c>
      <c r="G19" s="19">
        <f t="shared" si="3"/>
        <v>197020.3</v>
      </c>
      <c r="H19" s="19">
        <f t="shared" si="3"/>
        <v>197020.3</v>
      </c>
      <c r="I19" s="19">
        <f t="shared" si="3"/>
        <v>197020.3</v>
      </c>
      <c r="J19" s="18">
        <f t="shared" si="1"/>
        <v>1008020.1840000001</v>
      </c>
    </row>
    <row r="20" spans="1:10" ht="30" x14ac:dyDescent="0.25">
      <c r="A20" s="54"/>
      <c r="B20" s="62"/>
      <c r="C20" s="62"/>
      <c r="D20" s="11" t="s">
        <v>7</v>
      </c>
      <c r="E20" s="19">
        <f>'Прил №5'!E22</f>
        <v>220698.28399999999</v>
      </c>
      <c r="F20" s="19">
        <f>'Прил №5'!F22</f>
        <v>196261</v>
      </c>
      <c r="G20" s="19">
        <f>'Прил №5'!G22</f>
        <v>197020.3</v>
      </c>
      <c r="H20" s="19">
        <f>'Прил №5'!H22</f>
        <v>197020.3</v>
      </c>
      <c r="I20" s="19">
        <f>'Прил №5'!I22</f>
        <v>197020.3</v>
      </c>
      <c r="J20" s="18">
        <f t="shared" si="1"/>
        <v>1008020.1840000001</v>
      </c>
    </row>
    <row r="21" spans="1:10" ht="16.5" customHeight="1" x14ac:dyDescent="0.25">
      <c r="A21" s="54"/>
      <c r="B21" s="62"/>
      <c r="C21" s="62"/>
      <c r="D21" s="11" t="s">
        <v>8</v>
      </c>
      <c r="E21" s="20" t="s">
        <v>14</v>
      </c>
      <c r="F21" s="20" t="s">
        <v>14</v>
      </c>
      <c r="G21" s="20" t="s">
        <v>14</v>
      </c>
      <c r="H21" s="20" t="s">
        <v>14</v>
      </c>
      <c r="I21" s="20" t="s">
        <v>14</v>
      </c>
      <c r="J21" s="18">
        <f t="shared" si="1"/>
        <v>0</v>
      </c>
    </row>
    <row r="22" spans="1:10" ht="15" customHeight="1" x14ac:dyDescent="0.25">
      <c r="A22" s="54">
        <v>2</v>
      </c>
      <c r="B22" s="62" t="s">
        <v>9</v>
      </c>
      <c r="C22" s="62" t="s">
        <v>11</v>
      </c>
      <c r="D22" s="11" t="s">
        <v>6</v>
      </c>
      <c r="E22" s="19">
        <f>E23</f>
        <v>156847</v>
      </c>
      <c r="F22" s="19">
        <f t="shared" ref="F22:I22" si="4">F23</f>
        <v>157016</v>
      </c>
      <c r="G22" s="19">
        <f t="shared" si="4"/>
        <v>157016</v>
      </c>
      <c r="H22" s="19">
        <f t="shared" si="4"/>
        <v>157016</v>
      </c>
      <c r="I22" s="19">
        <f t="shared" si="4"/>
        <v>157016</v>
      </c>
      <c r="J22" s="18">
        <f t="shared" si="1"/>
        <v>784911</v>
      </c>
    </row>
    <row r="23" spans="1:10" ht="30" x14ac:dyDescent="0.25">
      <c r="A23" s="54"/>
      <c r="B23" s="62"/>
      <c r="C23" s="62"/>
      <c r="D23" s="11" t="s">
        <v>7</v>
      </c>
      <c r="E23" s="19">
        <f>'Прил №5'!E32</f>
        <v>156847</v>
      </c>
      <c r="F23" s="19">
        <f>'Прил №5'!F32</f>
        <v>157016</v>
      </c>
      <c r="G23" s="19">
        <f>'Прил №5'!G32</f>
        <v>157016</v>
      </c>
      <c r="H23" s="19">
        <f>'Прил №5'!H32</f>
        <v>157016</v>
      </c>
      <c r="I23" s="19">
        <f>'Прил №5'!I32</f>
        <v>157016</v>
      </c>
      <c r="J23" s="18">
        <f t="shared" si="1"/>
        <v>784911</v>
      </c>
    </row>
    <row r="24" spans="1:10" ht="18" customHeight="1" x14ac:dyDescent="0.25">
      <c r="A24" s="54"/>
      <c r="B24" s="62"/>
      <c r="C24" s="62"/>
      <c r="D24" s="11" t="s">
        <v>8</v>
      </c>
      <c r="E24" s="20" t="s">
        <v>14</v>
      </c>
      <c r="F24" s="20" t="s">
        <v>14</v>
      </c>
      <c r="G24" s="20" t="s">
        <v>14</v>
      </c>
      <c r="H24" s="20" t="s">
        <v>14</v>
      </c>
      <c r="I24" s="20" t="s">
        <v>14</v>
      </c>
      <c r="J24" s="18">
        <f t="shared" si="1"/>
        <v>0</v>
      </c>
    </row>
    <row r="25" spans="1:10" ht="18" customHeight="1" x14ac:dyDescent="0.25">
      <c r="A25" s="54">
        <v>3</v>
      </c>
      <c r="B25" s="62" t="s">
        <v>9</v>
      </c>
      <c r="C25" s="62" t="s">
        <v>53</v>
      </c>
      <c r="D25" s="11" t="s">
        <v>6</v>
      </c>
      <c r="E25" s="19">
        <f>E26</f>
        <v>64853.883999999998</v>
      </c>
      <c r="F25" s="19">
        <f t="shared" ref="F25:I25" si="5">F26</f>
        <v>51118.5</v>
      </c>
      <c r="G25" s="19">
        <f t="shared" si="5"/>
        <v>51365.7</v>
      </c>
      <c r="H25" s="19">
        <f t="shared" si="5"/>
        <v>51365.7</v>
      </c>
      <c r="I25" s="19">
        <f t="shared" si="5"/>
        <v>51365.7</v>
      </c>
      <c r="J25" s="18">
        <f t="shared" si="1"/>
        <v>270069.484</v>
      </c>
    </row>
    <row r="26" spans="1:10" ht="30" x14ac:dyDescent="0.25">
      <c r="A26" s="54"/>
      <c r="B26" s="62"/>
      <c r="C26" s="62"/>
      <c r="D26" s="11" t="s">
        <v>7</v>
      </c>
      <c r="E26" s="19">
        <f>'Прил №5'!E40</f>
        <v>64853.883999999998</v>
      </c>
      <c r="F26" s="19">
        <f>'Прил №5'!F40</f>
        <v>51118.5</v>
      </c>
      <c r="G26" s="19">
        <f>'Прил №5'!G40</f>
        <v>51365.7</v>
      </c>
      <c r="H26" s="19">
        <f>'Прил №5'!H40</f>
        <v>51365.7</v>
      </c>
      <c r="I26" s="19">
        <f>'Прил №5'!I40</f>
        <v>51365.7</v>
      </c>
      <c r="J26" s="18">
        <f t="shared" si="1"/>
        <v>270069.484</v>
      </c>
    </row>
    <row r="27" spans="1:10" ht="76.5" customHeight="1" x14ac:dyDescent="0.25">
      <c r="A27" s="54"/>
      <c r="B27" s="62"/>
      <c r="C27" s="62"/>
      <c r="D27" s="11" t="s">
        <v>8</v>
      </c>
      <c r="E27" s="20" t="s">
        <v>14</v>
      </c>
      <c r="F27" s="20" t="s">
        <v>14</v>
      </c>
      <c r="G27" s="20" t="s">
        <v>14</v>
      </c>
      <c r="H27" s="20" t="s">
        <v>14</v>
      </c>
      <c r="I27" s="20" t="s">
        <v>14</v>
      </c>
      <c r="J27" s="18">
        <f t="shared" si="1"/>
        <v>0</v>
      </c>
    </row>
    <row r="28" spans="1:10" x14ac:dyDescent="0.25">
      <c r="A28" s="69">
        <v>4</v>
      </c>
      <c r="B28" s="51" t="s">
        <v>9</v>
      </c>
      <c r="C28" s="51" t="s">
        <v>58</v>
      </c>
      <c r="D28" s="21" t="s">
        <v>6</v>
      </c>
      <c r="E28" s="19">
        <f>E29</f>
        <v>15122.499999999998</v>
      </c>
      <c r="F28" s="19">
        <f t="shared" ref="F28:I28" si="6">F29</f>
        <v>15833.699999999999</v>
      </c>
      <c r="G28" s="19">
        <f t="shared" si="6"/>
        <v>15343.2</v>
      </c>
      <c r="H28" s="19">
        <f t="shared" si="6"/>
        <v>15343.2</v>
      </c>
      <c r="I28" s="19">
        <f t="shared" si="6"/>
        <v>15343.2</v>
      </c>
      <c r="J28" s="18">
        <f t="shared" si="1"/>
        <v>76985.799999999988</v>
      </c>
    </row>
    <row r="29" spans="1:10" ht="30" x14ac:dyDescent="0.25">
      <c r="A29" s="70"/>
      <c r="B29" s="52"/>
      <c r="C29" s="52"/>
      <c r="D29" s="21" t="s">
        <v>7</v>
      </c>
      <c r="E29" s="19">
        <f>'Прил №5'!E50</f>
        <v>15122.499999999998</v>
      </c>
      <c r="F29" s="19">
        <f>'Прил №5'!F50</f>
        <v>15833.699999999999</v>
      </c>
      <c r="G29" s="19">
        <f>'Прил №5'!G50</f>
        <v>15343.2</v>
      </c>
      <c r="H29" s="19">
        <f>'Прил №5'!H50</f>
        <v>15343.2</v>
      </c>
      <c r="I29" s="19">
        <f>'Прил №5'!I50</f>
        <v>15343.2</v>
      </c>
      <c r="J29" s="18">
        <f t="shared" si="1"/>
        <v>76985.799999999988</v>
      </c>
    </row>
    <row r="30" spans="1:10" ht="79.5" customHeight="1" x14ac:dyDescent="0.25">
      <c r="A30" s="70"/>
      <c r="B30" s="52"/>
      <c r="C30" s="53"/>
      <c r="D30" s="21" t="s">
        <v>8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8">
        <f t="shared" si="1"/>
        <v>0</v>
      </c>
    </row>
    <row r="31" spans="1:10" ht="16.5" customHeight="1" x14ac:dyDescent="0.25">
      <c r="A31" s="69">
        <v>5</v>
      </c>
      <c r="B31" s="51" t="s">
        <v>9</v>
      </c>
      <c r="C31" s="51" t="s">
        <v>55</v>
      </c>
      <c r="D31" s="24" t="s">
        <v>6</v>
      </c>
      <c r="E31" s="19">
        <f>E32</f>
        <v>1270.25</v>
      </c>
      <c r="F31" s="19">
        <f t="shared" ref="F31:I31" si="7">F32</f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8">
        <f t="shared" ref="J31:J33" si="8">SUM(E31:I31)</f>
        <v>1270.25</v>
      </c>
    </row>
    <row r="32" spans="1:10" ht="33" customHeight="1" x14ac:dyDescent="0.25">
      <c r="A32" s="70"/>
      <c r="B32" s="52"/>
      <c r="C32" s="52"/>
      <c r="D32" s="24" t="s">
        <v>7</v>
      </c>
      <c r="E32" s="19">
        <f>'Прил №5'!E56</f>
        <v>1270.25</v>
      </c>
      <c r="F32" s="19">
        <f>'Прил №5'!F56</f>
        <v>0</v>
      </c>
      <c r="G32" s="19">
        <f>'Прил №5'!G56</f>
        <v>0</v>
      </c>
      <c r="H32" s="19">
        <f>'Прил №5'!H56</f>
        <v>0</v>
      </c>
      <c r="I32" s="19">
        <f>'Прил №5'!I56</f>
        <v>0</v>
      </c>
      <c r="J32" s="18">
        <f t="shared" si="8"/>
        <v>1270.25</v>
      </c>
    </row>
    <row r="33" spans="1:10" ht="24" customHeight="1" x14ac:dyDescent="0.25">
      <c r="A33" s="70"/>
      <c r="B33" s="52"/>
      <c r="C33" s="53"/>
      <c r="D33" s="24" t="s">
        <v>8</v>
      </c>
      <c r="E33" s="19"/>
      <c r="F33" s="19"/>
      <c r="G33" s="19"/>
      <c r="H33" s="19"/>
      <c r="I33" s="19"/>
      <c r="J33" s="18">
        <f t="shared" si="8"/>
        <v>0</v>
      </c>
    </row>
    <row r="34" spans="1:10" x14ac:dyDescent="0.25">
      <c r="A34" s="54">
        <v>6</v>
      </c>
      <c r="B34" s="62" t="s">
        <v>9</v>
      </c>
      <c r="C34" s="62" t="s">
        <v>34</v>
      </c>
      <c r="D34" s="11" t="s">
        <v>6</v>
      </c>
      <c r="E34" s="19">
        <f>E35</f>
        <v>19895.795000000002</v>
      </c>
      <c r="F34" s="19">
        <f>SUM(F35)</f>
        <v>13887.400000000001</v>
      </c>
      <c r="G34" s="19">
        <f t="shared" ref="G34:I34" si="9">SUM(G35)</f>
        <v>13601.5</v>
      </c>
      <c r="H34" s="19">
        <f t="shared" si="9"/>
        <v>13601.5</v>
      </c>
      <c r="I34" s="19">
        <f t="shared" si="9"/>
        <v>13601.5</v>
      </c>
      <c r="J34" s="18">
        <f t="shared" ref="J34:J50" si="10">SUM(E34:I34)</f>
        <v>74587.695000000007</v>
      </c>
    </row>
    <row r="35" spans="1:10" ht="30" x14ac:dyDescent="0.25">
      <c r="A35" s="54"/>
      <c r="B35" s="62"/>
      <c r="C35" s="62"/>
      <c r="D35" s="11" t="s">
        <v>7</v>
      </c>
      <c r="E35" s="19">
        <f>'Прил №5'!E62</f>
        <v>19895.795000000002</v>
      </c>
      <c r="F35" s="19">
        <f>'Прил №5'!F62</f>
        <v>13887.400000000001</v>
      </c>
      <c r="G35" s="19">
        <f>'Прил №5'!G62</f>
        <v>13601.5</v>
      </c>
      <c r="H35" s="19">
        <f>'Прил №5'!H62</f>
        <v>13601.5</v>
      </c>
      <c r="I35" s="19">
        <f>'Прил №5'!I62</f>
        <v>13601.5</v>
      </c>
      <c r="J35" s="18">
        <f t="shared" si="10"/>
        <v>74587.695000000007</v>
      </c>
    </row>
    <row r="36" spans="1:10" ht="20.25" customHeight="1" x14ac:dyDescent="0.25">
      <c r="A36" s="54"/>
      <c r="B36" s="62"/>
      <c r="C36" s="62"/>
      <c r="D36" s="11" t="s">
        <v>8</v>
      </c>
      <c r="E36" s="19" t="s">
        <v>14</v>
      </c>
      <c r="F36" s="19" t="s">
        <v>14</v>
      </c>
      <c r="G36" s="19" t="s">
        <v>14</v>
      </c>
      <c r="H36" s="19" t="s">
        <v>14</v>
      </c>
      <c r="I36" s="19" t="s">
        <v>14</v>
      </c>
      <c r="J36" s="18">
        <f t="shared" si="10"/>
        <v>0</v>
      </c>
    </row>
    <row r="37" spans="1:10" x14ac:dyDescent="0.25">
      <c r="A37" s="54">
        <v>7</v>
      </c>
      <c r="B37" s="62" t="s">
        <v>9</v>
      </c>
      <c r="C37" s="62" t="s">
        <v>12</v>
      </c>
      <c r="D37" s="11" t="s">
        <v>6</v>
      </c>
      <c r="E37" s="19">
        <f>E38</f>
        <v>12751.7</v>
      </c>
      <c r="F37" s="19">
        <f>F38</f>
        <v>13817.4</v>
      </c>
      <c r="G37" s="19">
        <f t="shared" ref="G37:I37" si="11">G38</f>
        <v>13817.4</v>
      </c>
      <c r="H37" s="19">
        <f t="shared" si="11"/>
        <v>13817.4</v>
      </c>
      <c r="I37" s="19">
        <f t="shared" si="11"/>
        <v>13817.4</v>
      </c>
      <c r="J37" s="18">
        <f t="shared" si="10"/>
        <v>68021.3</v>
      </c>
    </row>
    <row r="38" spans="1:10" ht="30" x14ac:dyDescent="0.25">
      <c r="A38" s="54"/>
      <c r="B38" s="62"/>
      <c r="C38" s="62"/>
      <c r="D38" s="11" t="s">
        <v>7</v>
      </c>
      <c r="E38" s="19">
        <f>'Прил №5'!E73</f>
        <v>12751.7</v>
      </c>
      <c r="F38" s="19">
        <f>'Прил №5'!F73</f>
        <v>13817.4</v>
      </c>
      <c r="G38" s="19">
        <f>'Прил №5'!G73</f>
        <v>13817.4</v>
      </c>
      <c r="H38" s="19">
        <f>'Прил №5'!H73</f>
        <v>13817.4</v>
      </c>
      <c r="I38" s="19">
        <f>'Прил №5'!I73</f>
        <v>13817.4</v>
      </c>
      <c r="J38" s="18">
        <f t="shared" si="10"/>
        <v>68021.3</v>
      </c>
    </row>
    <row r="39" spans="1:10" ht="19.5" customHeight="1" x14ac:dyDescent="0.25">
      <c r="A39" s="54"/>
      <c r="B39" s="62"/>
      <c r="C39" s="62"/>
      <c r="D39" s="11" t="s">
        <v>8</v>
      </c>
      <c r="E39" s="19" t="s">
        <v>14</v>
      </c>
      <c r="F39" s="19" t="s">
        <v>14</v>
      </c>
      <c r="G39" s="19" t="s">
        <v>14</v>
      </c>
      <c r="H39" s="19" t="s">
        <v>14</v>
      </c>
      <c r="I39" s="19" t="s">
        <v>14</v>
      </c>
      <c r="J39" s="18">
        <f t="shared" si="10"/>
        <v>0</v>
      </c>
    </row>
    <row r="40" spans="1:10" x14ac:dyDescent="0.25">
      <c r="A40" s="54">
        <v>8</v>
      </c>
      <c r="B40" s="62" t="s">
        <v>9</v>
      </c>
      <c r="C40" s="62" t="s">
        <v>13</v>
      </c>
      <c r="D40" s="11" t="s">
        <v>6</v>
      </c>
      <c r="E40" s="19">
        <f>E41</f>
        <v>18668.146000000001</v>
      </c>
      <c r="F40" s="19">
        <f>F41</f>
        <v>13490.4</v>
      </c>
      <c r="G40" s="19">
        <f t="shared" ref="G40:I40" si="12">G41</f>
        <v>13254.900000000001</v>
      </c>
      <c r="H40" s="19">
        <f t="shared" si="12"/>
        <v>13254.900000000001</v>
      </c>
      <c r="I40" s="19">
        <f t="shared" si="12"/>
        <v>13254.900000000001</v>
      </c>
      <c r="J40" s="18">
        <f t="shared" si="10"/>
        <v>71923.246000000014</v>
      </c>
    </row>
    <row r="41" spans="1:10" ht="30" x14ac:dyDescent="0.25">
      <c r="A41" s="54"/>
      <c r="B41" s="62"/>
      <c r="C41" s="62"/>
      <c r="D41" s="11" t="s">
        <v>7</v>
      </c>
      <c r="E41" s="19">
        <f>'Прил №5'!E83</f>
        <v>18668.146000000001</v>
      </c>
      <c r="F41" s="19">
        <f>'Прил №5'!F83</f>
        <v>13490.4</v>
      </c>
      <c r="G41" s="19">
        <f>'Прил №5'!G83</f>
        <v>13254.900000000001</v>
      </c>
      <c r="H41" s="19">
        <f>'Прил №5'!H83</f>
        <v>13254.900000000001</v>
      </c>
      <c r="I41" s="19">
        <f>'Прил №5'!I83</f>
        <v>13254.900000000001</v>
      </c>
      <c r="J41" s="18">
        <f t="shared" si="10"/>
        <v>71923.246000000014</v>
      </c>
    </row>
    <row r="42" spans="1:10" ht="15" customHeight="1" x14ac:dyDescent="0.25">
      <c r="A42" s="54"/>
      <c r="B42" s="62"/>
      <c r="C42" s="62"/>
      <c r="D42" s="11" t="s">
        <v>8</v>
      </c>
      <c r="E42" s="19" t="s">
        <v>14</v>
      </c>
      <c r="F42" s="19" t="s">
        <v>14</v>
      </c>
      <c r="G42" s="19" t="s">
        <v>14</v>
      </c>
      <c r="H42" s="19" t="s">
        <v>14</v>
      </c>
      <c r="I42" s="19" t="s">
        <v>14</v>
      </c>
      <c r="J42" s="18">
        <f t="shared" si="10"/>
        <v>0</v>
      </c>
    </row>
    <row r="43" spans="1:10" x14ac:dyDescent="0.25">
      <c r="A43" s="54">
        <v>9</v>
      </c>
      <c r="B43" s="62" t="s">
        <v>9</v>
      </c>
      <c r="C43" s="62" t="s">
        <v>51</v>
      </c>
      <c r="D43" s="11" t="s">
        <v>6</v>
      </c>
      <c r="E43" s="19">
        <f>E44</f>
        <v>2438.9499999999998</v>
      </c>
      <c r="F43" s="19">
        <f>F44</f>
        <v>2438.9499999999998</v>
      </c>
      <c r="G43" s="19">
        <f t="shared" ref="G43:I43" si="13">G44</f>
        <v>2438.9499999999998</v>
      </c>
      <c r="H43" s="19">
        <f t="shared" si="13"/>
        <v>2438.9499999999998</v>
      </c>
      <c r="I43" s="19">
        <f t="shared" si="13"/>
        <v>2438.9499999999998</v>
      </c>
      <c r="J43" s="18">
        <f t="shared" si="10"/>
        <v>12194.75</v>
      </c>
    </row>
    <row r="44" spans="1:10" ht="30" x14ac:dyDescent="0.25">
      <c r="A44" s="54"/>
      <c r="B44" s="62"/>
      <c r="C44" s="62"/>
      <c r="D44" s="11" t="s">
        <v>7</v>
      </c>
      <c r="E44" s="19">
        <f>'Прил №5'!E96</f>
        <v>2438.9499999999998</v>
      </c>
      <c r="F44" s="19">
        <f>'Прил №5'!F96</f>
        <v>2438.9499999999998</v>
      </c>
      <c r="G44" s="19">
        <f>'Прил №5'!G96</f>
        <v>2438.9499999999998</v>
      </c>
      <c r="H44" s="19">
        <f>'Прил №5'!H96</f>
        <v>2438.9499999999998</v>
      </c>
      <c r="I44" s="19">
        <f>'Прил №5'!I96</f>
        <v>2438.9499999999998</v>
      </c>
      <c r="J44" s="18">
        <f t="shared" si="10"/>
        <v>12194.75</v>
      </c>
    </row>
    <row r="45" spans="1:10" x14ac:dyDescent="0.25">
      <c r="A45" s="54"/>
      <c r="B45" s="62"/>
      <c r="C45" s="62"/>
      <c r="D45" s="11" t="s">
        <v>8</v>
      </c>
      <c r="E45" s="19" t="s">
        <v>14</v>
      </c>
      <c r="F45" s="19" t="s">
        <v>14</v>
      </c>
      <c r="G45" s="19" t="s">
        <v>14</v>
      </c>
      <c r="H45" s="19" t="s">
        <v>14</v>
      </c>
      <c r="I45" s="19" t="s">
        <v>14</v>
      </c>
      <c r="J45" s="18">
        <f t="shared" si="10"/>
        <v>0</v>
      </c>
    </row>
    <row r="46" spans="1:10" x14ac:dyDescent="0.25">
      <c r="A46" s="54">
        <v>10</v>
      </c>
      <c r="B46" s="62" t="s">
        <v>9</v>
      </c>
      <c r="C46" s="62" t="s">
        <v>52</v>
      </c>
      <c r="D46" s="11" t="s">
        <v>6</v>
      </c>
      <c r="E46" s="19">
        <f>'Прил №5'!E102</f>
        <v>5</v>
      </c>
      <c r="F46" s="19">
        <f>F47</f>
        <v>0</v>
      </c>
      <c r="G46" s="19">
        <f t="shared" ref="G46:I46" si="14">G47</f>
        <v>0</v>
      </c>
      <c r="H46" s="19">
        <f t="shared" si="14"/>
        <v>0</v>
      </c>
      <c r="I46" s="19">
        <f t="shared" si="14"/>
        <v>0</v>
      </c>
      <c r="J46" s="18">
        <f t="shared" si="10"/>
        <v>5</v>
      </c>
    </row>
    <row r="47" spans="1:10" ht="30" x14ac:dyDescent="0.25">
      <c r="A47" s="54"/>
      <c r="B47" s="62"/>
      <c r="C47" s="62"/>
      <c r="D47" s="11" t="s">
        <v>7</v>
      </c>
      <c r="E47" s="19">
        <f>'Прил №5'!E102</f>
        <v>5</v>
      </c>
      <c r="F47" s="19">
        <f>'Прил №5'!F102</f>
        <v>0</v>
      </c>
      <c r="G47" s="19">
        <f>'Прил №5'!G102</f>
        <v>0</v>
      </c>
      <c r="H47" s="19">
        <f>'Прил №5'!H102</f>
        <v>0</v>
      </c>
      <c r="I47" s="19">
        <f>'Прил №5'!I102</f>
        <v>0</v>
      </c>
      <c r="J47" s="18">
        <f t="shared" si="10"/>
        <v>5</v>
      </c>
    </row>
    <row r="48" spans="1:10" x14ac:dyDescent="0.25">
      <c r="A48" s="54"/>
      <c r="B48" s="62"/>
      <c r="C48" s="62"/>
      <c r="D48" s="11" t="s">
        <v>8</v>
      </c>
      <c r="E48" s="19" t="s">
        <v>14</v>
      </c>
      <c r="F48" s="19" t="s">
        <v>14</v>
      </c>
      <c r="G48" s="19" t="s">
        <v>14</v>
      </c>
      <c r="H48" s="19" t="s">
        <v>14</v>
      </c>
      <c r="I48" s="19" t="s">
        <v>14</v>
      </c>
      <c r="J48" s="18">
        <f t="shared" si="10"/>
        <v>0</v>
      </c>
    </row>
    <row r="49" spans="1:10" ht="19.5" customHeight="1" x14ac:dyDescent="0.25">
      <c r="A49" s="54">
        <v>11</v>
      </c>
      <c r="B49" s="62" t="s">
        <v>9</v>
      </c>
      <c r="C49" s="51" t="s">
        <v>67</v>
      </c>
      <c r="D49" s="11" t="s">
        <v>6</v>
      </c>
      <c r="E49" s="19">
        <f>'Прил №5'!E108</f>
        <v>0</v>
      </c>
      <c r="F49" s="19">
        <f>'Прил №5'!F108</f>
        <v>4624.1000000000004</v>
      </c>
      <c r="G49" s="19">
        <f>'Прил №5'!G108</f>
        <v>6396.8</v>
      </c>
      <c r="H49" s="19">
        <f>'Прил №5'!H108</f>
        <v>6396.8</v>
      </c>
      <c r="I49" s="19">
        <f>'Прил №5'!I108</f>
        <v>6396.8</v>
      </c>
      <c r="J49" s="18">
        <f t="shared" si="10"/>
        <v>23814.5</v>
      </c>
    </row>
    <row r="50" spans="1:10" ht="36" customHeight="1" x14ac:dyDescent="0.25">
      <c r="A50" s="54"/>
      <c r="B50" s="62"/>
      <c r="C50" s="52"/>
      <c r="D50" s="11" t="s">
        <v>7</v>
      </c>
      <c r="E50" s="19">
        <f>'Прил №5'!E108</f>
        <v>0</v>
      </c>
      <c r="F50" s="19">
        <f>'Прил №5'!F108</f>
        <v>4624.1000000000004</v>
      </c>
      <c r="G50" s="19">
        <f>'Прил №5'!G108</f>
        <v>6396.8</v>
      </c>
      <c r="H50" s="19">
        <f>'Прил №5'!H108</f>
        <v>6396.8</v>
      </c>
      <c r="I50" s="19">
        <f>'Прил №5'!I108</f>
        <v>6396.8</v>
      </c>
      <c r="J50" s="18">
        <f t="shared" si="10"/>
        <v>23814.5</v>
      </c>
    </row>
    <row r="51" spans="1:10" ht="52.5" customHeight="1" x14ac:dyDescent="0.25">
      <c r="A51" s="54"/>
      <c r="B51" s="62"/>
      <c r="C51" s="53"/>
      <c r="D51" s="11" t="s">
        <v>8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8"/>
    </row>
    <row r="52" spans="1:10" x14ac:dyDescent="0.25">
      <c r="A52" s="59" t="s">
        <v>68</v>
      </c>
      <c r="B52" s="56" t="s">
        <v>73</v>
      </c>
      <c r="C52" s="55" t="s">
        <v>75</v>
      </c>
      <c r="D52" s="39" t="s">
        <v>6</v>
      </c>
      <c r="E52" s="19"/>
      <c r="F52" s="19">
        <f>'Прил №5'!F115</f>
        <v>1186.3000000000002</v>
      </c>
      <c r="G52" s="19"/>
      <c r="H52" s="19"/>
      <c r="I52" s="19"/>
      <c r="J52" s="18">
        <f>F52</f>
        <v>1186.3000000000002</v>
      </c>
    </row>
    <row r="53" spans="1:10" ht="30" x14ac:dyDescent="0.25">
      <c r="A53" s="60"/>
      <c r="B53" s="57"/>
      <c r="C53" s="55"/>
      <c r="D53" s="39" t="s">
        <v>7</v>
      </c>
      <c r="E53" s="19"/>
      <c r="F53" s="19">
        <f>F52</f>
        <v>1186.3000000000002</v>
      </c>
      <c r="G53" s="19"/>
      <c r="H53" s="19"/>
      <c r="I53" s="19"/>
      <c r="J53" s="18">
        <f>F53</f>
        <v>1186.3000000000002</v>
      </c>
    </row>
    <row r="54" spans="1:10" ht="78" customHeight="1" x14ac:dyDescent="0.25">
      <c r="A54" s="61"/>
      <c r="B54" s="58"/>
      <c r="C54" s="55"/>
      <c r="D54" s="39" t="s">
        <v>8</v>
      </c>
      <c r="E54" s="19"/>
      <c r="F54" s="19"/>
      <c r="G54" s="19"/>
      <c r="H54" s="19"/>
      <c r="I54" s="19"/>
      <c r="J54" s="18"/>
    </row>
    <row r="55" spans="1:10" x14ac:dyDescent="0.25">
      <c r="A55" s="59" t="s">
        <v>69</v>
      </c>
      <c r="B55" s="56" t="s">
        <v>73</v>
      </c>
      <c r="C55" s="55" t="s">
        <v>76</v>
      </c>
      <c r="D55" s="39" t="s">
        <v>6</v>
      </c>
      <c r="E55" s="19"/>
      <c r="F55" s="19">
        <f>'Прил №5'!F122</f>
        <v>0</v>
      </c>
      <c r="G55" s="19">
        <f>'Прил №5'!G122</f>
        <v>2890.2</v>
      </c>
      <c r="H55" s="19">
        <f>'Прил №5'!H122</f>
        <v>2890.2</v>
      </c>
      <c r="I55" s="19">
        <f>'Прил №5'!I122</f>
        <v>2890.2</v>
      </c>
      <c r="J55" s="18">
        <f>SUM(E55:I55)</f>
        <v>8670.5999999999985</v>
      </c>
    </row>
    <row r="56" spans="1:10" ht="30" x14ac:dyDescent="0.25">
      <c r="A56" s="60"/>
      <c r="B56" s="57"/>
      <c r="C56" s="55"/>
      <c r="D56" s="39" t="s">
        <v>7</v>
      </c>
      <c r="E56" s="19"/>
      <c r="F56" s="19">
        <f>F55</f>
        <v>0</v>
      </c>
      <c r="G56" s="19">
        <f t="shared" ref="G56:I56" si="15">G55</f>
        <v>2890.2</v>
      </c>
      <c r="H56" s="19">
        <f t="shared" si="15"/>
        <v>2890.2</v>
      </c>
      <c r="I56" s="19">
        <f t="shared" si="15"/>
        <v>2890.2</v>
      </c>
      <c r="J56" s="18">
        <f>SUM(E56:I56)</f>
        <v>8670.5999999999985</v>
      </c>
    </row>
    <row r="57" spans="1:10" ht="98.25" customHeight="1" x14ac:dyDescent="0.25">
      <c r="A57" s="61"/>
      <c r="B57" s="58"/>
      <c r="C57" s="55"/>
      <c r="D57" s="39" t="s">
        <v>8</v>
      </c>
      <c r="E57" s="19"/>
      <c r="F57" s="19"/>
      <c r="G57" s="19"/>
      <c r="H57" s="19"/>
      <c r="I57" s="19"/>
      <c r="J57" s="18"/>
    </row>
    <row r="58" spans="1:10" x14ac:dyDescent="0.25">
      <c r="A58" s="59" t="s">
        <v>70</v>
      </c>
      <c r="B58" s="56" t="s">
        <v>73</v>
      </c>
      <c r="C58" s="62" t="s">
        <v>74</v>
      </c>
      <c r="D58" s="39" t="s">
        <v>6</v>
      </c>
      <c r="E58" s="19"/>
      <c r="F58" s="19">
        <f>'Прил №5'!F129</f>
        <v>1532.3000000000002</v>
      </c>
      <c r="G58" s="19"/>
      <c r="H58" s="19"/>
      <c r="I58" s="19"/>
      <c r="J58" s="18">
        <f>F58</f>
        <v>1532.3000000000002</v>
      </c>
    </row>
    <row r="59" spans="1:10" ht="30" x14ac:dyDescent="0.25">
      <c r="A59" s="60"/>
      <c r="B59" s="57"/>
      <c r="C59" s="62"/>
      <c r="D59" s="39" t="s">
        <v>7</v>
      </c>
      <c r="E59" s="19"/>
      <c r="F59" s="19">
        <f>F58</f>
        <v>1532.3000000000002</v>
      </c>
      <c r="G59" s="19"/>
      <c r="H59" s="19"/>
      <c r="I59" s="19"/>
      <c r="J59" s="18">
        <f>F59</f>
        <v>1532.3000000000002</v>
      </c>
    </row>
    <row r="60" spans="1:10" ht="76.5" customHeight="1" x14ac:dyDescent="0.25">
      <c r="A60" s="61"/>
      <c r="B60" s="58"/>
      <c r="C60" s="62"/>
      <c r="D60" s="39" t="s">
        <v>8</v>
      </c>
      <c r="E60" s="19"/>
      <c r="F60" s="19"/>
      <c r="G60" s="19"/>
      <c r="H60" s="19"/>
      <c r="I60" s="19"/>
      <c r="J60" s="18"/>
    </row>
    <row r="61" spans="1:10" x14ac:dyDescent="0.25">
      <c r="A61" s="59" t="s">
        <v>71</v>
      </c>
      <c r="B61" s="56" t="s">
        <v>73</v>
      </c>
      <c r="C61" s="55" t="s">
        <v>77</v>
      </c>
      <c r="D61" s="39" t="s">
        <v>6</v>
      </c>
      <c r="E61" s="19"/>
      <c r="F61" s="19">
        <f>'Прил №5'!F136</f>
        <v>1905.5</v>
      </c>
      <c r="G61" s="19"/>
      <c r="H61" s="19"/>
      <c r="I61" s="19"/>
      <c r="J61" s="18">
        <f>F61</f>
        <v>1905.5</v>
      </c>
    </row>
    <row r="62" spans="1:10" ht="30" x14ac:dyDescent="0.25">
      <c r="A62" s="60"/>
      <c r="B62" s="57"/>
      <c r="C62" s="55"/>
      <c r="D62" s="39" t="s">
        <v>7</v>
      </c>
      <c r="E62" s="19"/>
      <c r="F62" s="19">
        <f>F61</f>
        <v>1905.5</v>
      </c>
      <c r="G62" s="19"/>
      <c r="H62" s="19"/>
      <c r="I62" s="19"/>
      <c r="J62" s="18">
        <f>F62</f>
        <v>1905.5</v>
      </c>
    </row>
    <row r="63" spans="1:10" ht="65.25" customHeight="1" x14ac:dyDescent="0.25">
      <c r="A63" s="61"/>
      <c r="B63" s="58"/>
      <c r="C63" s="55"/>
      <c r="D63" s="39" t="s">
        <v>8</v>
      </c>
      <c r="E63" s="19"/>
      <c r="F63" s="19"/>
      <c r="G63" s="19"/>
      <c r="H63" s="19"/>
      <c r="I63" s="19"/>
      <c r="J63" s="18"/>
    </row>
    <row r="64" spans="1:10" x14ac:dyDescent="0.25">
      <c r="A64" s="59" t="s">
        <v>72</v>
      </c>
      <c r="B64" s="56" t="s">
        <v>73</v>
      </c>
      <c r="C64" s="55" t="s">
        <v>78</v>
      </c>
      <c r="D64" s="39" t="s">
        <v>6</v>
      </c>
      <c r="E64" s="19"/>
      <c r="F64" s="19"/>
      <c r="G64" s="19">
        <f>'Прил №5'!G143</f>
        <v>3506.6</v>
      </c>
      <c r="H64" s="19">
        <f>'Прил №5'!H143</f>
        <v>3506.6</v>
      </c>
      <c r="I64" s="19">
        <f>'Прил №5'!I143</f>
        <v>3506.6</v>
      </c>
      <c r="J64" s="18">
        <f>G64+SUM(E64:I64)</f>
        <v>14026.4</v>
      </c>
    </row>
    <row r="65" spans="1:10" ht="30" x14ac:dyDescent="0.25">
      <c r="A65" s="60"/>
      <c r="B65" s="57"/>
      <c r="C65" s="55"/>
      <c r="D65" s="39" t="s">
        <v>7</v>
      </c>
      <c r="E65" s="19"/>
      <c r="F65" s="19"/>
      <c r="G65" s="19">
        <f>G64</f>
        <v>3506.6</v>
      </c>
      <c r="H65" s="19">
        <f t="shared" ref="H65:I65" si="16">H64</f>
        <v>3506.6</v>
      </c>
      <c r="I65" s="19">
        <f t="shared" si="16"/>
        <v>3506.6</v>
      </c>
      <c r="J65" s="18">
        <f>G65+SUM(E65:I65)</f>
        <v>14026.4</v>
      </c>
    </row>
    <row r="66" spans="1:10" ht="64.5" customHeight="1" x14ac:dyDescent="0.25">
      <c r="A66" s="61"/>
      <c r="B66" s="58"/>
      <c r="C66" s="55"/>
      <c r="D66" s="39" t="s">
        <v>8</v>
      </c>
      <c r="E66" s="19"/>
      <c r="F66" s="19"/>
      <c r="G66" s="19"/>
      <c r="H66" s="19"/>
      <c r="I66" s="19"/>
      <c r="J66" s="18"/>
    </row>
    <row r="67" spans="1:10" x14ac:dyDescent="0.25">
      <c r="A67" s="54">
        <v>12</v>
      </c>
      <c r="B67" s="62" t="s">
        <v>9</v>
      </c>
      <c r="C67" s="51" t="s">
        <v>62</v>
      </c>
      <c r="D67" s="11" t="s">
        <v>6</v>
      </c>
      <c r="E67" s="19"/>
      <c r="F67" s="19">
        <f>F68</f>
        <v>0</v>
      </c>
      <c r="G67" s="19">
        <f t="shared" ref="G67:I67" si="17">G68</f>
        <v>0</v>
      </c>
      <c r="H67" s="19">
        <f t="shared" si="17"/>
        <v>0</v>
      </c>
      <c r="I67" s="19">
        <f t="shared" si="17"/>
        <v>0</v>
      </c>
      <c r="J67" s="18">
        <f t="shared" ref="J67:J72" si="18">SUM(E67:I67)</f>
        <v>0</v>
      </c>
    </row>
    <row r="68" spans="1:10" ht="30" x14ac:dyDescent="0.25">
      <c r="A68" s="54"/>
      <c r="B68" s="62"/>
      <c r="C68" s="52"/>
      <c r="D68" s="11" t="s">
        <v>7</v>
      </c>
      <c r="E68" s="19">
        <f>'Прил №5'!E150</f>
        <v>0</v>
      </c>
      <c r="F68" s="19">
        <f>'Прил №5'!F150</f>
        <v>0</v>
      </c>
      <c r="G68" s="19">
        <f>'Прил №5'!G150</f>
        <v>0</v>
      </c>
      <c r="H68" s="19">
        <f>'Прил №5'!H150</f>
        <v>0</v>
      </c>
      <c r="I68" s="19">
        <f>'Прил №5'!I150</f>
        <v>0</v>
      </c>
      <c r="J68" s="18">
        <f t="shared" si="18"/>
        <v>0</v>
      </c>
    </row>
    <row r="69" spans="1:10" ht="326.25" customHeight="1" x14ac:dyDescent="0.25">
      <c r="A69" s="54"/>
      <c r="B69" s="62"/>
      <c r="C69" s="53"/>
      <c r="D69" s="11" t="s">
        <v>8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8">
        <f t="shared" si="18"/>
        <v>0</v>
      </c>
    </row>
    <row r="70" spans="1:10" x14ac:dyDescent="0.25">
      <c r="A70" s="54">
        <v>13</v>
      </c>
      <c r="B70" s="51" t="s">
        <v>9</v>
      </c>
      <c r="C70" s="51" t="s">
        <v>61</v>
      </c>
      <c r="D70" s="11" t="s">
        <v>6</v>
      </c>
      <c r="E70" s="19">
        <f t="shared" ref="E70:I70" si="19">E71</f>
        <v>16979.400000000001</v>
      </c>
      <c r="F70" s="19">
        <f t="shared" si="19"/>
        <v>16979.400000000001</v>
      </c>
      <c r="G70" s="19">
        <f t="shared" si="19"/>
        <v>16979.400000000001</v>
      </c>
      <c r="H70" s="19">
        <f t="shared" si="19"/>
        <v>16979.400000000001</v>
      </c>
      <c r="I70" s="19">
        <f t="shared" si="19"/>
        <v>16979.400000000001</v>
      </c>
      <c r="J70" s="18">
        <f t="shared" si="18"/>
        <v>84897</v>
      </c>
    </row>
    <row r="71" spans="1:10" ht="30" x14ac:dyDescent="0.25">
      <c r="A71" s="54"/>
      <c r="B71" s="52"/>
      <c r="C71" s="52"/>
      <c r="D71" s="11" t="s">
        <v>7</v>
      </c>
      <c r="E71" s="19">
        <f>'Прил №5'!E156</f>
        <v>16979.400000000001</v>
      </c>
      <c r="F71" s="19">
        <f>'Прил №5'!F156</f>
        <v>16979.400000000001</v>
      </c>
      <c r="G71" s="19">
        <f>'Прил №5'!G156</f>
        <v>16979.400000000001</v>
      </c>
      <c r="H71" s="19">
        <f>'Прил №5'!H156</f>
        <v>16979.400000000001</v>
      </c>
      <c r="I71" s="19">
        <f>'Прил №5'!I156</f>
        <v>16979.400000000001</v>
      </c>
      <c r="J71" s="18">
        <f t="shared" si="18"/>
        <v>84897</v>
      </c>
    </row>
    <row r="72" spans="1:10" ht="156.75" customHeight="1" x14ac:dyDescent="0.25">
      <c r="A72" s="54"/>
      <c r="B72" s="53"/>
      <c r="C72" s="53"/>
      <c r="D72" s="11" t="s">
        <v>8</v>
      </c>
      <c r="E72" s="19"/>
      <c r="F72" s="19"/>
      <c r="G72" s="19"/>
      <c r="H72" s="19"/>
      <c r="I72" s="19"/>
      <c r="J72" s="22">
        <f t="shared" si="18"/>
        <v>0</v>
      </c>
    </row>
    <row r="73" spans="1:10" ht="16.5" customHeight="1" x14ac:dyDescent="0.25">
      <c r="A73" s="54">
        <v>14</v>
      </c>
      <c r="B73" s="51" t="s">
        <v>9</v>
      </c>
      <c r="C73" s="51" t="s">
        <v>57</v>
      </c>
      <c r="D73" s="27" t="s">
        <v>6</v>
      </c>
      <c r="E73" s="19">
        <f t="shared" ref="E73:I73" si="20">E74</f>
        <v>8921.2000000000007</v>
      </c>
      <c r="F73" s="19">
        <f t="shared" si="20"/>
        <v>10179.5</v>
      </c>
      <c r="G73" s="19">
        <f t="shared" si="20"/>
        <v>10617</v>
      </c>
      <c r="H73" s="19">
        <f t="shared" si="20"/>
        <v>10617</v>
      </c>
      <c r="I73" s="19">
        <f t="shared" si="20"/>
        <v>10617</v>
      </c>
      <c r="J73" s="18">
        <f t="shared" ref="J73:J75" si="21">SUM(E73:I73)</f>
        <v>50951.7</v>
      </c>
    </row>
    <row r="74" spans="1:10" ht="98.25" customHeight="1" x14ac:dyDescent="0.25">
      <c r="A74" s="54"/>
      <c r="B74" s="52"/>
      <c r="C74" s="52"/>
      <c r="D74" s="30" t="s">
        <v>7</v>
      </c>
      <c r="E74" s="28">
        <f>'Прил №5'!E162</f>
        <v>8921.2000000000007</v>
      </c>
      <c r="F74" s="28">
        <f>'Прил №5'!F162</f>
        <v>10179.5</v>
      </c>
      <c r="G74" s="28">
        <f>'Прил №5'!G162</f>
        <v>10617</v>
      </c>
      <c r="H74" s="28">
        <f>'Прил №5'!H162</f>
        <v>10617</v>
      </c>
      <c r="I74" s="28">
        <f>'Прил №5'!I162</f>
        <v>10617</v>
      </c>
      <c r="J74" s="29">
        <f t="shared" si="21"/>
        <v>50951.7</v>
      </c>
    </row>
    <row r="75" spans="1:10" ht="99.75" customHeight="1" x14ac:dyDescent="0.25">
      <c r="A75" s="54"/>
      <c r="B75" s="53"/>
      <c r="C75" s="53"/>
      <c r="D75" s="30" t="s">
        <v>8</v>
      </c>
      <c r="E75" s="28"/>
      <c r="F75" s="28"/>
      <c r="G75" s="28"/>
      <c r="H75" s="28"/>
      <c r="I75" s="28"/>
      <c r="J75" s="29">
        <f t="shared" si="21"/>
        <v>0</v>
      </c>
    </row>
    <row r="76" spans="1:10" ht="32.25" customHeight="1" x14ac:dyDescent="0.25">
      <c r="A76" s="54">
        <v>15</v>
      </c>
      <c r="B76" s="51" t="s">
        <v>9</v>
      </c>
      <c r="C76" s="51" t="s">
        <v>56</v>
      </c>
      <c r="D76" s="27" t="s">
        <v>6</v>
      </c>
      <c r="E76" s="20">
        <f t="shared" ref="E76:I76" si="22">E77</f>
        <v>13.8</v>
      </c>
      <c r="F76" s="20">
        <f t="shared" si="22"/>
        <v>15.1</v>
      </c>
      <c r="G76" s="20">
        <f t="shared" si="22"/>
        <v>15.1</v>
      </c>
      <c r="H76" s="20">
        <f t="shared" si="22"/>
        <v>15.1</v>
      </c>
      <c r="I76" s="20">
        <f t="shared" si="22"/>
        <v>15.1</v>
      </c>
      <c r="J76" s="22">
        <f t="shared" ref="J76:J78" si="23">SUM(E76:I76)</f>
        <v>74.2</v>
      </c>
    </row>
    <row r="77" spans="1:10" ht="91.5" customHeight="1" x14ac:dyDescent="0.25">
      <c r="A77" s="54"/>
      <c r="B77" s="52"/>
      <c r="C77" s="52"/>
      <c r="D77" s="30" t="s">
        <v>7</v>
      </c>
      <c r="E77" s="28">
        <f>'Прил №5'!E168</f>
        <v>13.8</v>
      </c>
      <c r="F77" s="28">
        <f>'Прил №5'!F168</f>
        <v>15.1</v>
      </c>
      <c r="G77" s="28">
        <f>'Прил №5'!G168</f>
        <v>15.1</v>
      </c>
      <c r="H77" s="28">
        <f>'Прил №5'!H168</f>
        <v>15.1</v>
      </c>
      <c r="I77" s="28">
        <f>'Прил №5'!I168</f>
        <v>15.1</v>
      </c>
      <c r="J77" s="29">
        <f t="shared" si="23"/>
        <v>74.2</v>
      </c>
    </row>
    <row r="78" spans="1:10" ht="88.5" customHeight="1" x14ac:dyDescent="0.25">
      <c r="A78" s="54"/>
      <c r="B78" s="53"/>
      <c r="C78" s="53"/>
      <c r="D78" s="30" t="s">
        <v>8</v>
      </c>
      <c r="E78" s="28"/>
      <c r="F78" s="28"/>
      <c r="G78" s="28"/>
      <c r="H78" s="28"/>
      <c r="I78" s="28"/>
      <c r="J78" s="29">
        <f t="shared" si="23"/>
        <v>0</v>
      </c>
    </row>
    <row r="79" spans="1:10" x14ac:dyDescent="0.25">
      <c r="A79" s="54">
        <v>16</v>
      </c>
      <c r="B79" s="51" t="s">
        <v>9</v>
      </c>
      <c r="C79" s="51" t="s">
        <v>59</v>
      </c>
      <c r="D79" s="34" t="s">
        <v>6</v>
      </c>
      <c r="E79" s="20">
        <f t="shared" ref="E79:I79" si="24">E80</f>
        <v>3567</v>
      </c>
      <c r="F79" s="20">
        <f t="shared" si="24"/>
        <v>3567</v>
      </c>
      <c r="G79" s="20">
        <f t="shared" si="24"/>
        <v>3567</v>
      </c>
      <c r="H79" s="20">
        <f t="shared" si="24"/>
        <v>3567</v>
      </c>
      <c r="I79" s="20">
        <f t="shared" si="24"/>
        <v>3567</v>
      </c>
      <c r="J79" s="22">
        <f t="shared" ref="J79:J81" si="25">SUM(E79:I79)</f>
        <v>17835</v>
      </c>
    </row>
    <row r="80" spans="1:10" ht="30" x14ac:dyDescent="0.25">
      <c r="A80" s="54"/>
      <c r="B80" s="52"/>
      <c r="C80" s="52"/>
      <c r="D80" s="30" t="s">
        <v>7</v>
      </c>
      <c r="E80" s="28">
        <f>'Прил №5'!E177</f>
        <v>3567</v>
      </c>
      <c r="F80" s="28">
        <f>'Прил №5'!F177</f>
        <v>3567</v>
      </c>
      <c r="G80" s="28">
        <f>'Прил №5'!G177</f>
        <v>3567</v>
      </c>
      <c r="H80" s="28">
        <f>'Прил №5'!H177</f>
        <v>3567</v>
      </c>
      <c r="I80" s="28">
        <f>'Прил №5'!I177</f>
        <v>3567</v>
      </c>
      <c r="J80" s="29">
        <f t="shared" si="25"/>
        <v>17835</v>
      </c>
    </row>
    <row r="81" spans="1:10" ht="30.75" customHeight="1" x14ac:dyDescent="0.25">
      <c r="A81" s="54"/>
      <c r="B81" s="53"/>
      <c r="C81" s="53"/>
      <c r="D81" s="30" t="s">
        <v>8</v>
      </c>
      <c r="E81" s="28"/>
      <c r="F81" s="28"/>
      <c r="G81" s="28"/>
      <c r="H81" s="28"/>
      <c r="I81" s="28"/>
      <c r="J81" s="29">
        <f t="shared" si="25"/>
        <v>0</v>
      </c>
    </row>
    <row r="82" spans="1:10" x14ac:dyDescent="0.25">
      <c r="A82" s="54">
        <v>17</v>
      </c>
      <c r="B82" s="51" t="s">
        <v>9</v>
      </c>
      <c r="C82" s="51" t="s">
        <v>82</v>
      </c>
      <c r="D82" s="43" t="s">
        <v>6</v>
      </c>
      <c r="E82" s="20">
        <f t="shared" ref="E82:I82" si="26">E83</f>
        <v>909.30000000000007</v>
      </c>
      <c r="F82" s="20">
        <f t="shared" si="26"/>
        <v>0</v>
      </c>
      <c r="G82" s="20">
        <f t="shared" si="26"/>
        <v>0</v>
      </c>
      <c r="H82" s="20">
        <f t="shared" si="26"/>
        <v>0</v>
      </c>
      <c r="I82" s="20">
        <f t="shared" si="26"/>
        <v>0</v>
      </c>
      <c r="J82" s="22">
        <f t="shared" ref="J82:J84" si="27">SUM(E82:I82)</f>
        <v>909.30000000000007</v>
      </c>
    </row>
    <row r="83" spans="1:10" ht="30" x14ac:dyDescent="0.25">
      <c r="A83" s="54"/>
      <c r="B83" s="52"/>
      <c r="C83" s="52"/>
      <c r="D83" s="30" t="s">
        <v>7</v>
      </c>
      <c r="E83" s="28">
        <f>'Прил №5'!E180</f>
        <v>909.30000000000007</v>
      </c>
      <c r="F83" s="28">
        <f>'Прил №5'!F180</f>
        <v>0</v>
      </c>
      <c r="G83" s="28">
        <f>'Прил №5'!G180</f>
        <v>0</v>
      </c>
      <c r="H83" s="28">
        <f>'Прил №5'!H180</f>
        <v>0</v>
      </c>
      <c r="I83" s="28">
        <f>'Прил №5'!I180</f>
        <v>0</v>
      </c>
      <c r="J83" s="29">
        <f t="shared" si="27"/>
        <v>909.30000000000007</v>
      </c>
    </row>
    <row r="84" spans="1:10" ht="167.25" customHeight="1" x14ac:dyDescent="0.25">
      <c r="A84" s="54"/>
      <c r="B84" s="53"/>
      <c r="C84" s="53"/>
      <c r="D84" s="30" t="s">
        <v>8</v>
      </c>
      <c r="E84" s="28"/>
      <c r="F84" s="28"/>
      <c r="G84" s="28"/>
      <c r="H84" s="28"/>
      <c r="I84" s="28"/>
      <c r="J84" s="29">
        <f t="shared" si="27"/>
        <v>0</v>
      </c>
    </row>
    <row r="85" spans="1:10" x14ac:dyDescent="0.25">
      <c r="A85" s="50" t="s">
        <v>83</v>
      </c>
      <c r="B85" s="51" t="s">
        <v>73</v>
      </c>
      <c r="C85" s="51" t="s">
        <v>89</v>
      </c>
      <c r="D85" s="43" t="s">
        <v>6</v>
      </c>
      <c r="E85" s="20">
        <f>E86</f>
        <v>303.10000000000002</v>
      </c>
      <c r="F85" s="20">
        <f t="shared" ref="F85:I85" si="28">F86</f>
        <v>0</v>
      </c>
      <c r="G85" s="20">
        <f t="shared" si="28"/>
        <v>0</v>
      </c>
      <c r="H85" s="20">
        <f t="shared" si="28"/>
        <v>0</v>
      </c>
      <c r="I85" s="20">
        <f t="shared" si="28"/>
        <v>0</v>
      </c>
      <c r="J85" s="22">
        <f t="shared" ref="J85:J87" si="29">SUM(E85:I85)</f>
        <v>303.10000000000002</v>
      </c>
    </row>
    <row r="86" spans="1:10" ht="30" x14ac:dyDescent="0.25">
      <c r="A86" s="50"/>
      <c r="B86" s="52"/>
      <c r="C86" s="52"/>
      <c r="D86" s="30" t="s">
        <v>7</v>
      </c>
      <c r="E86" s="28">
        <f>'Прил №5'!E186</f>
        <v>303.10000000000002</v>
      </c>
      <c r="F86" s="28">
        <f>'Прил №5'!F183</f>
        <v>0</v>
      </c>
      <c r="G86" s="28">
        <f>'Прил №5'!G183</f>
        <v>0</v>
      </c>
      <c r="H86" s="28">
        <f>'Прил №5'!H183</f>
        <v>0</v>
      </c>
      <c r="I86" s="28">
        <f>'Прил №5'!I183</f>
        <v>0</v>
      </c>
      <c r="J86" s="29">
        <f t="shared" si="29"/>
        <v>303.10000000000002</v>
      </c>
    </row>
    <row r="87" spans="1:10" ht="303.75" customHeight="1" x14ac:dyDescent="0.25">
      <c r="A87" s="50"/>
      <c r="B87" s="53"/>
      <c r="C87" s="53"/>
      <c r="D87" s="30" t="s">
        <v>8</v>
      </c>
      <c r="E87" s="28"/>
      <c r="F87" s="28"/>
      <c r="G87" s="28"/>
      <c r="H87" s="28"/>
      <c r="I87" s="28"/>
      <c r="J87" s="29">
        <f t="shared" si="29"/>
        <v>0</v>
      </c>
    </row>
    <row r="88" spans="1:10" x14ac:dyDescent="0.25">
      <c r="A88" s="50" t="s">
        <v>84</v>
      </c>
      <c r="B88" s="51" t="s">
        <v>73</v>
      </c>
      <c r="C88" s="51" t="s">
        <v>90</v>
      </c>
      <c r="D88" s="43" t="s">
        <v>6</v>
      </c>
      <c r="E88" s="20">
        <f t="shared" ref="E88:I91" si="30">E89</f>
        <v>303.10000000000002</v>
      </c>
      <c r="F88" s="20">
        <f t="shared" si="30"/>
        <v>0</v>
      </c>
      <c r="G88" s="20">
        <f t="shared" si="30"/>
        <v>0</v>
      </c>
      <c r="H88" s="20">
        <f t="shared" si="30"/>
        <v>0</v>
      </c>
      <c r="I88" s="20">
        <f t="shared" si="30"/>
        <v>0</v>
      </c>
      <c r="J88" s="22">
        <f t="shared" ref="J88:J93" si="31">SUM(E88:I88)</f>
        <v>303.10000000000002</v>
      </c>
    </row>
    <row r="89" spans="1:10" ht="30" x14ac:dyDescent="0.25">
      <c r="A89" s="50"/>
      <c r="B89" s="52"/>
      <c r="C89" s="52"/>
      <c r="D89" s="30" t="s">
        <v>7</v>
      </c>
      <c r="E89" s="28">
        <f>'Прил №5'!E192</f>
        <v>303.10000000000002</v>
      </c>
      <c r="F89" s="28">
        <f>'Прил №5'!F186</f>
        <v>0</v>
      </c>
      <c r="G89" s="28">
        <f>'Прил №5'!G186</f>
        <v>0</v>
      </c>
      <c r="H89" s="28">
        <f>'Прил №5'!H186</f>
        <v>0</v>
      </c>
      <c r="I89" s="28">
        <f>'Прил №5'!I186</f>
        <v>0</v>
      </c>
      <c r="J89" s="29">
        <f t="shared" si="31"/>
        <v>303.10000000000002</v>
      </c>
    </row>
    <row r="90" spans="1:10" ht="257.25" customHeight="1" x14ac:dyDescent="0.25">
      <c r="A90" s="50"/>
      <c r="B90" s="53"/>
      <c r="C90" s="53"/>
      <c r="D90" s="30" t="s">
        <v>8</v>
      </c>
      <c r="E90" s="28"/>
      <c r="F90" s="28"/>
      <c r="G90" s="28"/>
      <c r="H90" s="28"/>
      <c r="I90" s="28"/>
      <c r="J90" s="29">
        <f t="shared" si="31"/>
        <v>0</v>
      </c>
    </row>
    <row r="91" spans="1:10" x14ac:dyDescent="0.25">
      <c r="A91" s="50" t="s">
        <v>85</v>
      </c>
      <c r="B91" s="51" t="s">
        <v>73</v>
      </c>
      <c r="C91" s="51" t="s">
        <v>88</v>
      </c>
      <c r="D91" s="43" t="s">
        <v>6</v>
      </c>
      <c r="E91" s="20">
        <f t="shared" ref="E91" si="32">E92</f>
        <v>303.10000000000002</v>
      </c>
      <c r="F91" s="20">
        <f t="shared" si="30"/>
        <v>0</v>
      </c>
      <c r="G91" s="20">
        <f t="shared" si="30"/>
        <v>0</v>
      </c>
      <c r="H91" s="20">
        <f t="shared" si="30"/>
        <v>0</v>
      </c>
      <c r="I91" s="20">
        <f t="shared" si="30"/>
        <v>0</v>
      </c>
      <c r="J91" s="22">
        <f t="shared" si="31"/>
        <v>303.10000000000002</v>
      </c>
    </row>
    <row r="92" spans="1:10" ht="30" x14ac:dyDescent="0.25">
      <c r="A92" s="50"/>
      <c r="B92" s="52"/>
      <c r="C92" s="52"/>
      <c r="D92" s="30" t="s">
        <v>7</v>
      </c>
      <c r="E92" s="28">
        <f>'Прил №5'!E192</f>
        <v>303.10000000000002</v>
      </c>
      <c r="F92" s="28">
        <f>'Прил №5'!F189</f>
        <v>0</v>
      </c>
      <c r="G92" s="28">
        <f>'Прил №5'!G189</f>
        <v>0</v>
      </c>
      <c r="H92" s="28">
        <f>'Прил №5'!H189</f>
        <v>0</v>
      </c>
      <c r="I92" s="28">
        <f>'Прил №5'!I189</f>
        <v>0</v>
      </c>
      <c r="J92" s="29">
        <f t="shared" si="31"/>
        <v>303.10000000000002</v>
      </c>
    </row>
    <row r="93" spans="1:10" ht="261" customHeight="1" x14ac:dyDescent="0.25">
      <c r="A93" s="50"/>
      <c r="B93" s="53"/>
      <c r="C93" s="53"/>
      <c r="D93" s="30" t="s">
        <v>8</v>
      </c>
      <c r="E93" s="28"/>
      <c r="F93" s="28"/>
      <c r="G93" s="28"/>
      <c r="H93" s="28"/>
      <c r="I93" s="28"/>
      <c r="J93" s="29">
        <f t="shared" si="31"/>
        <v>0</v>
      </c>
    </row>
    <row r="94" spans="1:10" x14ac:dyDescent="0.25">
      <c r="E94" s="23"/>
    </row>
  </sheetData>
  <mergeCells count="86">
    <mergeCell ref="A67:A69"/>
    <mergeCell ref="B67:B69"/>
    <mergeCell ref="C79:C81"/>
    <mergeCell ref="C76:C78"/>
    <mergeCell ref="A76:A78"/>
    <mergeCell ref="B76:B78"/>
    <mergeCell ref="C73:C75"/>
    <mergeCell ref="A79:A81"/>
    <mergeCell ref="B79:B81"/>
    <mergeCell ref="A73:A75"/>
    <mergeCell ref="B73:B75"/>
    <mergeCell ref="C67:C69"/>
    <mergeCell ref="A70:A72"/>
    <mergeCell ref="B70:B72"/>
    <mergeCell ref="C70:C72"/>
    <mergeCell ref="C31:C33"/>
    <mergeCell ref="B25:B27"/>
    <mergeCell ref="A19:A21"/>
    <mergeCell ref="B19:B21"/>
    <mergeCell ref="C28:C30"/>
    <mergeCell ref="A28:A30"/>
    <mergeCell ref="B31:B33"/>
    <mergeCell ref="A31:A33"/>
    <mergeCell ref="C19:C21"/>
    <mergeCell ref="C25:C27"/>
    <mergeCell ref="A22:A24"/>
    <mergeCell ref="B22:B24"/>
    <mergeCell ref="C22:C24"/>
    <mergeCell ref="A25:A27"/>
    <mergeCell ref="B28:B30"/>
    <mergeCell ref="H2:J2"/>
    <mergeCell ref="A14:A15"/>
    <mergeCell ref="D14:D15"/>
    <mergeCell ref="B16:B18"/>
    <mergeCell ref="C16:C18"/>
    <mergeCell ref="H4:I4"/>
    <mergeCell ref="E14:J14"/>
    <mergeCell ref="C14:C15"/>
    <mergeCell ref="A16:A18"/>
    <mergeCell ref="B14:B15"/>
    <mergeCell ref="A12:J12"/>
    <mergeCell ref="C49:C51"/>
    <mergeCell ref="A49:A51"/>
    <mergeCell ref="B49:B51"/>
    <mergeCell ref="C52:C54"/>
    <mergeCell ref="B52:B54"/>
    <mergeCell ref="A52:A54"/>
    <mergeCell ref="C55:C57"/>
    <mergeCell ref="B55:B57"/>
    <mergeCell ref="A55:A57"/>
    <mergeCell ref="B58:B60"/>
    <mergeCell ref="A58:A60"/>
    <mergeCell ref="C58:C60"/>
    <mergeCell ref="C34:C36"/>
    <mergeCell ref="A37:A39"/>
    <mergeCell ref="B37:B39"/>
    <mergeCell ref="C43:C45"/>
    <mergeCell ref="C46:C48"/>
    <mergeCell ref="C40:C42"/>
    <mergeCell ref="A43:A45"/>
    <mergeCell ref="B43:B45"/>
    <mergeCell ref="C37:C39"/>
    <mergeCell ref="A46:A48"/>
    <mergeCell ref="B46:B48"/>
    <mergeCell ref="A40:A42"/>
    <mergeCell ref="B40:B42"/>
    <mergeCell ref="B34:B36"/>
    <mergeCell ref="A34:A36"/>
    <mergeCell ref="C61:C63"/>
    <mergeCell ref="B61:B63"/>
    <mergeCell ref="A61:A63"/>
    <mergeCell ref="C64:C66"/>
    <mergeCell ref="B64:B66"/>
    <mergeCell ref="A64:A66"/>
    <mergeCell ref="A82:A84"/>
    <mergeCell ref="B82:B84"/>
    <mergeCell ref="C82:C84"/>
    <mergeCell ref="A85:A87"/>
    <mergeCell ref="B85:B87"/>
    <mergeCell ref="C85:C87"/>
    <mergeCell ref="A88:A90"/>
    <mergeCell ref="B88:B90"/>
    <mergeCell ref="C88:C90"/>
    <mergeCell ref="A91:A93"/>
    <mergeCell ref="B91:B93"/>
    <mergeCell ref="C91:C93"/>
  </mergeCells>
  <pageMargins left="0.70866141732283472" right="0.70866141732283472" top="0.74803149606299213" bottom="0.35433070866141736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4"/>
  <sheetViews>
    <sheetView tabSelected="1" zoomScale="80" zoomScaleNormal="80" workbookViewId="0">
      <pane xSplit="4" topLeftCell="E1" activePane="topRight" state="frozen"/>
      <selection pane="topRight" activeCell="I5" sqref="I5"/>
    </sheetView>
  </sheetViews>
  <sheetFormatPr defaultRowHeight="15" x14ac:dyDescent="0.25"/>
  <cols>
    <col min="1" max="1" width="5.28515625" style="6" customWidth="1"/>
    <col min="2" max="2" width="16.85546875" style="6" customWidth="1"/>
    <col min="3" max="3" width="26.140625" style="6" customWidth="1"/>
    <col min="4" max="4" width="33.85546875" style="6" customWidth="1"/>
    <col min="5" max="5" width="14.7109375" style="2" customWidth="1"/>
    <col min="6" max="6" width="15.28515625" style="1" customWidth="1"/>
    <col min="7" max="7" width="15.7109375" style="2" customWidth="1"/>
    <col min="8" max="9" width="15.7109375" style="1" customWidth="1"/>
    <col min="10" max="10" width="17.5703125" style="2" customWidth="1"/>
    <col min="11" max="11" width="12.5703125" style="6" bestFit="1" customWidth="1"/>
    <col min="12" max="12" width="13" style="6" customWidth="1"/>
    <col min="13" max="13" width="11" style="6" bestFit="1" customWidth="1"/>
    <col min="14" max="14" width="11.140625" style="6" customWidth="1"/>
    <col min="15" max="16384" width="9.140625" style="6"/>
  </cols>
  <sheetData>
    <row r="1" spans="1:21" x14ac:dyDescent="0.25">
      <c r="H1" s="6" t="s">
        <v>50</v>
      </c>
      <c r="I1" s="2"/>
      <c r="J1" s="6"/>
    </row>
    <row r="2" spans="1:21" ht="75.75" customHeight="1" x14ac:dyDescent="0.25">
      <c r="H2" s="71" t="s">
        <v>93</v>
      </c>
      <c r="I2" s="71"/>
      <c r="J2" s="71"/>
    </row>
    <row r="3" spans="1:21" x14ac:dyDescent="0.25">
      <c r="I3" s="2"/>
      <c r="J3" s="6"/>
    </row>
    <row r="4" spans="1:21" x14ac:dyDescent="0.25">
      <c r="H4" s="6" t="s">
        <v>60</v>
      </c>
      <c r="J4" s="6"/>
    </row>
    <row r="5" spans="1:21" x14ac:dyDescent="0.25">
      <c r="H5" s="6" t="s">
        <v>35</v>
      </c>
      <c r="J5" s="6"/>
    </row>
    <row r="6" spans="1:21" x14ac:dyDescent="0.25">
      <c r="H6" s="6" t="s">
        <v>37</v>
      </c>
      <c r="J6" s="6"/>
    </row>
    <row r="7" spans="1:21" x14ac:dyDescent="0.25">
      <c r="H7" s="6" t="s">
        <v>38</v>
      </c>
      <c r="J7" s="6"/>
    </row>
    <row r="8" spans="1:21" x14ac:dyDescent="0.25">
      <c r="H8" s="26" t="s">
        <v>64</v>
      </c>
      <c r="I8" s="26"/>
      <c r="J8" s="6"/>
    </row>
    <row r="9" spans="1:21" x14ac:dyDescent="0.25">
      <c r="H9" s="26"/>
      <c r="I9" s="26"/>
      <c r="J9" s="6"/>
    </row>
    <row r="10" spans="1:21" x14ac:dyDescent="0.25">
      <c r="J10" s="13"/>
    </row>
    <row r="11" spans="1:21" ht="21.75" customHeight="1" x14ac:dyDescent="0.25"/>
    <row r="12" spans="1:21" ht="15.75" customHeight="1" x14ac:dyDescent="0.3">
      <c r="A12" s="77" t="s">
        <v>42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21" ht="19.5" customHeight="1" x14ac:dyDescent="0.25"/>
    <row r="14" spans="1:21" ht="18" customHeight="1" x14ac:dyDescent="0.25">
      <c r="A14" s="64" t="s">
        <v>0</v>
      </c>
      <c r="B14" s="67" t="s">
        <v>1</v>
      </c>
      <c r="C14" s="64" t="s">
        <v>5</v>
      </c>
      <c r="D14" s="64" t="s">
        <v>15</v>
      </c>
      <c r="E14" s="78" t="s">
        <v>30</v>
      </c>
      <c r="F14" s="78"/>
      <c r="G14" s="78"/>
      <c r="H14" s="78"/>
      <c r="I14" s="78"/>
      <c r="J14" s="78"/>
    </row>
    <row r="15" spans="1:21" ht="45" customHeight="1" x14ac:dyDescent="0.25">
      <c r="A15" s="64"/>
      <c r="B15" s="67"/>
      <c r="C15" s="64"/>
      <c r="D15" s="64"/>
      <c r="E15" s="4" t="s">
        <v>66</v>
      </c>
      <c r="F15" s="4" t="s">
        <v>44</v>
      </c>
      <c r="G15" s="4" t="s">
        <v>45</v>
      </c>
      <c r="H15" s="4" t="s">
        <v>46</v>
      </c>
      <c r="I15" s="4" t="s">
        <v>47</v>
      </c>
      <c r="J15" s="7" t="s">
        <v>3</v>
      </c>
    </row>
    <row r="16" spans="1:21" x14ac:dyDescent="0.25">
      <c r="A16" s="62"/>
      <c r="B16" s="62" t="s">
        <v>31</v>
      </c>
      <c r="C16" s="62" t="s">
        <v>48</v>
      </c>
      <c r="D16" s="8" t="s">
        <v>6</v>
      </c>
      <c r="E16" s="15">
        <f>E17+E18+E19</f>
        <v>542942.20900000003</v>
      </c>
      <c r="F16" s="37">
        <f>F17+F18+F19+F182</f>
        <v>499228.44999999995</v>
      </c>
      <c r="G16" s="37">
        <f>G17+G18+G19+G182</f>
        <v>501433.24999999988</v>
      </c>
      <c r="H16" s="15">
        <f t="shared" ref="H16:I16" si="0">H17+H18+H19</f>
        <v>501433.24999999988</v>
      </c>
      <c r="I16" s="15">
        <f t="shared" si="0"/>
        <v>501433.24999999988</v>
      </c>
      <c r="J16" s="15">
        <f t="shared" ref="J16:J55" si="1">SUM(E16:I16)</f>
        <v>2546470.409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14" x14ac:dyDescent="0.25">
      <c r="A17" s="62"/>
      <c r="B17" s="62"/>
      <c r="C17" s="62"/>
      <c r="D17" s="11" t="s">
        <v>16</v>
      </c>
      <c r="E17" s="16">
        <f>E157+E51</f>
        <v>31202.041000000001</v>
      </c>
      <c r="F17" s="16">
        <f>F157+F51+F109</f>
        <v>36291.875</v>
      </c>
      <c r="G17" s="16">
        <f>G157+G51+G109</f>
        <v>37590.394</v>
      </c>
      <c r="H17" s="16">
        <f t="shared" ref="H17:I17" si="2">H157+H51+H109</f>
        <v>37590.394</v>
      </c>
      <c r="I17" s="16">
        <f t="shared" si="2"/>
        <v>37590.394</v>
      </c>
      <c r="J17" s="15">
        <f t="shared" si="1"/>
        <v>180265.098</v>
      </c>
      <c r="K17" s="3"/>
      <c r="L17" s="3"/>
      <c r="M17" s="3"/>
    </row>
    <row r="18" spans="1:14" x14ac:dyDescent="0.25">
      <c r="A18" s="62"/>
      <c r="B18" s="62"/>
      <c r="C18" s="62"/>
      <c r="D18" s="11" t="s">
        <v>17</v>
      </c>
      <c r="E18" s="16">
        <f>E24+E34+E42+E52+E64+E75+E85+E98+E110+E158+E164+E170+E182</f>
        <v>267908.609</v>
      </c>
      <c r="F18" s="16">
        <f>F24+F34+F42+F52+F64+F75+F85+F98+F110+F158+F164+F170</f>
        <v>266803.67499999993</v>
      </c>
      <c r="G18" s="16">
        <f>G24+G34+G42+G52+G64+G75+G85+G98+G110+G158+G164+G170</f>
        <v>267221.85599999991</v>
      </c>
      <c r="H18" s="16">
        <f t="shared" ref="H18:I18" si="3">H24+H34+H42+H52+H64+H75+H85+H98+H110+H158+H164+H170</f>
        <v>267221.85599999991</v>
      </c>
      <c r="I18" s="16">
        <f t="shared" si="3"/>
        <v>267221.85599999991</v>
      </c>
      <c r="J18" s="15">
        <f t="shared" si="1"/>
        <v>1336377.8519999997</v>
      </c>
      <c r="K18" s="3"/>
      <c r="L18" s="3"/>
      <c r="M18" s="3"/>
    </row>
    <row r="19" spans="1:14" ht="15" customHeight="1" x14ac:dyDescent="0.3">
      <c r="A19" s="62"/>
      <c r="B19" s="62"/>
      <c r="C19" s="62"/>
      <c r="D19" s="11" t="s">
        <v>18</v>
      </c>
      <c r="E19" s="16">
        <f>E26+E36+E43+E53+E65+E78+E88+E99+E105+E112+E153+E159+E59+E177+E183</f>
        <v>243831.55899999998</v>
      </c>
      <c r="F19" s="16">
        <f>F26+F36+F43+F53+F65+F78+F88+F99+F105+F112+F153+F159+F59+F177</f>
        <v>196132.9</v>
      </c>
      <c r="G19" s="16">
        <f>G26+G36+G43+G53+G65+G78+G88+G99+G105+G112+G153+G159+G59+G177</f>
        <v>196621</v>
      </c>
      <c r="H19" s="16">
        <f t="shared" ref="H19:I19" si="4">H26+H36+H43+H53+H65+H78+H88+H99+H105+H112+H153+H159+H59+H177</f>
        <v>196621</v>
      </c>
      <c r="I19" s="16">
        <f t="shared" si="4"/>
        <v>196621</v>
      </c>
      <c r="J19" s="15">
        <f t="shared" si="1"/>
        <v>1029827.459</v>
      </c>
      <c r="L19" s="14"/>
      <c r="M19" s="3"/>
    </row>
    <row r="20" spans="1:14" ht="31.5" customHeight="1" x14ac:dyDescent="0.25">
      <c r="A20" s="62"/>
      <c r="B20" s="62"/>
      <c r="C20" s="62"/>
      <c r="D20" s="11" t="s">
        <v>19</v>
      </c>
      <c r="E20" s="16" t="s">
        <v>14</v>
      </c>
      <c r="F20" s="16" t="s">
        <v>14</v>
      </c>
      <c r="G20" s="16" t="s">
        <v>14</v>
      </c>
      <c r="H20" s="16" t="s">
        <v>14</v>
      </c>
      <c r="I20" s="16" t="s">
        <v>14</v>
      </c>
      <c r="J20" s="15">
        <f t="shared" si="1"/>
        <v>0</v>
      </c>
    </row>
    <row r="21" spans="1:14" ht="15" customHeight="1" x14ac:dyDescent="0.25">
      <c r="A21" s="62"/>
      <c r="B21" s="62"/>
      <c r="C21" s="62"/>
      <c r="D21" s="11" t="s">
        <v>28</v>
      </c>
      <c r="E21" s="17" t="s">
        <v>14</v>
      </c>
      <c r="F21" s="17" t="s">
        <v>14</v>
      </c>
      <c r="G21" s="17" t="s">
        <v>14</v>
      </c>
      <c r="H21" s="17" t="s">
        <v>14</v>
      </c>
      <c r="I21" s="17" t="s">
        <v>14</v>
      </c>
      <c r="J21" s="15">
        <f t="shared" si="1"/>
        <v>0</v>
      </c>
    </row>
    <row r="22" spans="1:14" ht="15" customHeight="1" x14ac:dyDescent="0.25">
      <c r="A22" s="54">
        <v>1</v>
      </c>
      <c r="B22" s="62" t="s">
        <v>9</v>
      </c>
      <c r="C22" s="62" t="s">
        <v>10</v>
      </c>
      <c r="D22" s="8" t="s">
        <v>6</v>
      </c>
      <c r="E22" s="16">
        <f>E24+E26</f>
        <v>220698.28399999999</v>
      </c>
      <c r="F22" s="36">
        <f>F24+F26</f>
        <v>196261</v>
      </c>
      <c r="G22" s="16">
        <f>G24+G26</f>
        <v>197020.3</v>
      </c>
      <c r="H22" s="16">
        <f>H24+H26</f>
        <v>197020.3</v>
      </c>
      <c r="I22" s="16">
        <f>I24+I26</f>
        <v>197020.3</v>
      </c>
      <c r="J22" s="15">
        <f t="shared" si="1"/>
        <v>1008020.1840000001</v>
      </c>
    </row>
    <row r="23" spans="1:14" x14ac:dyDescent="0.25">
      <c r="A23" s="54"/>
      <c r="B23" s="62"/>
      <c r="C23" s="62"/>
      <c r="D23" s="11" t="s">
        <v>16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5">
        <f t="shared" si="1"/>
        <v>0</v>
      </c>
    </row>
    <row r="24" spans="1:14" x14ac:dyDescent="0.25">
      <c r="A24" s="54"/>
      <c r="B24" s="62"/>
      <c r="C24" s="62"/>
      <c r="D24" s="11" t="s">
        <v>17</v>
      </c>
      <c r="E24" s="16">
        <f>SUM(E25:E25)</f>
        <v>83901.2</v>
      </c>
      <c r="F24" s="16">
        <f>SUM(F25:F25)</f>
        <v>80814.3</v>
      </c>
      <c r="G24" s="16">
        <f>SUM(G25:G25)</f>
        <v>80814.3</v>
      </c>
      <c r="H24" s="16">
        <f>SUM(H25:H25)</f>
        <v>80814.3</v>
      </c>
      <c r="I24" s="16">
        <f>SUM(I25:I25)</f>
        <v>80814.3</v>
      </c>
      <c r="J24" s="15">
        <f t="shared" si="1"/>
        <v>407158.39999999997</v>
      </c>
    </row>
    <row r="25" spans="1:14" ht="106.5" customHeight="1" x14ac:dyDescent="0.25">
      <c r="A25" s="54"/>
      <c r="B25" s="62"/>
      <c r="C25" s="62"/>
      <c r="D25" s="5" t="s">
        <v>21</v>
      </c>
      <c r="E25" s="16">
        <v>83901.2</v>
      </c>
      <c r="F25" s="16">
        <v>80814.3</v>
      </c>
      <c r="G25" s="16">
        <v>80814.3</v>
      </c>
      <c r="H25" s="16">
        <v>80814.3</v>
      </c>
      <c r="I25" s="16">
        <v>80814.3</v>
      </c>
      <c r="J25" s="15">
        <f t="shared" si="1"/>
        <v>407158.39999999997</v>
      </c>
    </row>
    <row r="26" spans="1:14" x14ac:dyDescent="0.25">
      <c r="A26" s="54"/>
      <c r="B26" s="62"/>
      <c r="C26" s="62"/>
      <c r="D26" s="11" t="s">
        <v>18</v>
      </c>
      <c r="E26" s="16">
        <f>SUM(E27:E31)</f>
        <v>136797.084</v>
      </c>
      <c r="F26" s="36">
        <f>SUM(F27:F31)</f>
        <v>115446.7</v>
      </c>
      <c r="G26" s="16">
        <f>SUM(G27:G31)</f>
        <v>116206</v>
      </c>
      <c r="H26" s="16">
        <f t="shared" ref="H26:I26" si="5">SUM(H27:H31)</f>
        <v>116206</v>
      </c>
      <c r="I26" s="16">
        <f t="shared" si="5"/>
        <v>116206</v>
      </c>
      <c r="J26" s="15">
        <f t="shared" si="1"/>
        <v>600861.78399999999</v>
      </c>
    </row>
    <row r="27" spans="1:14" x14ac:dyDescent="0.25">
      <c r="A27" s="54"/>
      <c r="B27" s="62"/>
      <c r="C27" s="62"/>
      <c r="D27" s="5" t="s">
        <v>23</v>
      </c>
      <c r="E27" s="16">
        <v>54988.2</v>
      </c>
      <c r="F27" s="16">
        <v>35664.699999999997</v>
      </c>
      <c r="G27" s="16">
        <v>35307.300000000003</v>
      </c>
      <c r="H27" s="16">
        <v>35307.300000000003</v>
      </c>
      <c r="I27" s="16">
        <v>35307.300000000003</v>
      </c>
      <c r="J27" s="15">
        <f t="shared" si="1"/>
        <v>196574.8</v>
      </c>
    </row>
    <row r="28" spans="1:14" ht="30" x14ac:dyDescent="0.25">
      <c r="A28" s="54"/>
      <c r="B28" s="62"/>
      <c r="C28" s="62"/>
      <c r="D28" s="5" t="s">
        <v>29</v>
      </c>
      <c r="E28" s="16">
        <v>23898.9</v>
      </c>
      <c r="F28" s="16">
        <v>21539.4</v>
      </c>
      <c r="G28" s="16">
        <v>20612.099999999999</v>
      </c>
      <c r="H28" s="16">
        <v>20612.099999999999</v>
      </c>
      <c r="I28" s="16">
        <v>20612.099999999999</v>
      </c>
      <c r="J28" s="15">
        <f t="shared" ref="J28:J30" si="6">SUM(E28:I28)</f>
        <v>107274.6</v>
      </c>
    </row>
    <row r="29" spans="1:14" ht="30" x14ac:dyDescent="0.25">
      <c r="A29" s="54"/>
      <c r="B29" s="62"/>
      <c r="C29" s="62"/>
      <c r="D29" s="5" t="s">
        <v>22</v>
      </c>
      <c r="E29" s="16">
        <v>846.43600000000004</v>
      </c>
      <c r="F29" s="16">
        <v>892</v>
      </c>
      <c r="G29" s="16">
        <v>892</v>
      </c>
      <c r="H29" s="16">
        <v>892</v>
      </c>
      <c r="I29" s="16">
        <v>892</v>
      </c>
      <c r="J29" s="15">
        <f t="shared" si="6"/>
        <v>4414.4359999999997</v>
      </c>
    </row>
    <row r="30" spans="1:14" ht="30" x14ac:dyDescent="0.25">
      <c r="A30" s="54"/>
      <c r="B30" s="62"/>
      <c r="C30" s="62"/>
      <c r="D30" s="5" t="s">
        <v>32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5">
        <f t="shared" si="6"/>
        <v>0</v>
      </c>
    </row>
    <row r="31" spans="1:14" x14ac:dyDescent="0.25">
      <c r="A31" s="54"/>
      <c r="B31" s="62"/>
      <c r="C31" s="62"/>
      <c r="D31" s="5" t="s">
        <v>24</v>
      </c>
      <c r="E31" s="17">
        <v>57063.548000000003</v>
      </c>
      <c r="F31" s="35">
        <v>57350.6</v>
      </c>
      <c r="G31" s="17">
        <v>59394.6</v>
      </c>
      <c r="H31" s="17">
        <v>59394.6</v>
      </c>
      <c r="I31" s="17">
        <v>59394.6</v>
      </c>
      <c r="J31" s="15">
        <f t="shared" si="1"/>
        <v>292597.94799999997</v>
      </c>
    </row>
    <row r="32" spans="1:14" x14ac:dyDescent="0.25">
      <c r="A32" s="54">
        <v>2</v>
      </c>
      <c r="B32" s="62" t="s">
        <v>9</v>
      </c>
      <c r="C32" s="62" t="s">
        <v>11</v>
      </c>
      <c r="D32" s="8" t="s">
        <v>6</v>
      </c>
      <c r="E32" s="16">
        <f>E34+E36</f>
        <v>156847</v>
      </c>
      <c r="F32" s="16">
        <f t="shared" ref="F32:I32" si="7">F34+F36</f>
        <v>157016</v>
      </c>
      <c r="G32" s="16">
        <f t="shared" si="7"/>
        <v>157016</v>
      </c>
      <c r="H32" s="16">
        <f t="shared" si="7"/>
        <v>157016</v>
      </c>
      <c r="I32" s="16">
        <f t="shared" si="7"/>
        <v>157016</v>
      </c>
      <c r="J32" s="15">
        <f t="shared" si="1"/>
        <v>784911</v>
      </c>
      <c r="M32" s="3"/>
      <c r="N32" s="3"/>
    </row>
    <row r="33" spans="1:13" x14ac:dyDescent="0.25">
      <c r="A33" s="54"/>
      <c r="B33" s="62"/>
      <c r="C33" s="62"/>
      <c r="D33" s="11" t="s">
        <v>16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5">
        <f t="shared" si="1"/>
        <v>0</v>
      </c>
    </row>
    <row r="34" spans="1:13" x14ac:dyDescent="0.25">
      <c r="A34" s="54"/>
      <c r="B34" s="62"/>
      <c r="C34" s="62"/>
      <c r="D34" s="11" t="s">
        <v>17</v>
      </c>
      <c r="E34" s="16">
        <f>E35</f>
        <v>156847</v>
      </c>
      <c r="F34" s="16">
        <f t="shared" ref="F34:I34" si="8">F35</f>
        <v>157016</v>
      </c>
      <c r="G34" s="16">
        <f t="shared" si="8"/>
        <v>157016</v>
      </c>
      <c r="H34" s="16">
        <f t="shared" si="8"/>
        <v>157016</v>
      </c>
      <c r="I34" s="16">
        <f t="shared" si="8"/>
        <v>157016</v>
      </c>
      <c r="J34" s="15">
        <f t="shared" si="1"/>
        <v>784911</v>
      </c>
    </row>
    <row r="35" spans="1:13" ht="120.75" customHeight="1" x14ac:dyDescent="0.25">
      <c r="A35" s="54"/>
      <c r="B35" s="62"/>
      <c r="C35" s="62"/>
      <c r="D35" s="5" t="s">
        <v>39</v>
      </c>
      <c r="E35" s="16">
        <v>156847</v>
      </c>
      <c r="F35" s="16">
        <v>157016</v>
      </c>
      <c r="G35" s="16">
        <v>157016</v>
      </c>
      <c r="H35" s="16">
        <v>157016</v>
      </c>
      <c r="I35" s="16">
        <v>157016</v>
      </c>
      <c r="J35" s="15">
        <f t="shared" si="1"/>
        <v>784911</v>
      </c>
    </row>
    <row r="36" spans="1:13" x14ac:dyDescent="0.25">
      <c r="A36" s="54"/>
      <c r="B36" s="62"/>
      <c r="C36" s="62"/>
      <c r="D36" s="11" t="s">
        <v>18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5">
        <f t="shared" si="1"/>
        <v>0</v>
      </c>
    </row>
    <row r="37" spans="1:13" ht="107.25" customHeight="1" x14ac:dyDescent="0.25">
      <c r="A37" s="54"/>
      <c r="B37" s="62"/>
      <c r="C37" s="62"/>
      <c r="D37" s="5" t="s">
        <v>33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5">
        <f t="shared" si="1"/>
        <v>0</v>
      </c>
    </row>
    <row r="38" spans="1:13" ht="34.5" customHeight="1" x14ac:dyDescent="0.25">
      <c r="A38" s="54"/>
      <c r="B38" s="62"/>
      <c r="C38" s="62"/>
      <c r="D38" s="11" t="s">
        <v>19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5">
        <f t="shared" si="1"/>
        <v>0</v>
      </c>
    </row>
    <row r="39" spans="1:13" ht="16.5" customHeight="1" x14ac:dyDescent="0.25">
      <c r="A39" s="54"/>
      <c r="B39" s="62"/>
      <c r="C39" s="62"/>
      <c r="D39" s="11" t="s">
        <v>28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5">
        <f t="shared" si="1"/>
        <v>0</v>
      </c>
    </row>
    <row r="40" spans="1:13" ht="15" customHeight="1" x14ac:dyDescent="0.25">
      <c r="A40" s="69">
        <v>3</v>
      </c>
      <c r="B40" s="56" t="s">
        <v>9</v>
      </c>
      <c r="C40" s="51" t="s">
        <v>53</v>
      </c>
      <c r="D40" s="8" t="s">
        <v>6</v>
      </c>
      <c r="E40" s="16">
        <f>E42+E43</f>
        <v>64853.883999999998</v>
      </c>
      <c r="F40" s="16">
        <f>F42+F43</f>
        <v>51118.5</v>
      </c>
      <c r="G40" s="16">
        <f>G42+G43</f>
        <v>51365.7</v>
      </c>
      <c r="H40" s="16">
        <f t="shared" ref="H40:I40" si="9">H42+H43</f>
        <v>51365.7</v>
      </c>
      <c r="I40" s="16">
        <f t="shared" si="9"/>
        <v>51365.7</v>
      </c>
      <c r="J40" s="15">
        <f t="shared" si="1"/>
        <v>270069.484</v>
      </c>
      <c r="M40" s="3"/>
    </row>
    <row r="41" spans="1:13" x14ac:dyDescent="0.25">
      <c r="A41" s="70"/>
      <c r="B41" s="57"/>
      <c r="C41" s="52"/>
      <c r="D41" s="11" t="s">
        <v>16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5">
        <f t="shared" si="1"/>
        <v>0</v>
      </c>
    </row>
    <row r="42" spans="1:13" x14ac:dyDescent="0.25">
      <c r="A42" s="70"/>
      <c r="B42" s="57"/>
      <c r="C42" s="52"/>
      <c r="D42" s="11" t="s">
        <v>17</v>
      </c>
      <c r="E42" s="16">
        <v>221.5</v>
      </c>
      <c r="F42" s="16">
        <v>221.5</v>
      </c>
      <c r="G42" s="16">
        <v>221.5</v>
      </c>
      <c r="H42" s="16">
        <v>221.5</v>
      </c>
      <c r="I42" s="16">
        <v>221.5</v>
      </c>
      <c r="J42" s="15">
        <f t="shared" si="1"/>
        <v>1107.5</v>
      </c>
    </row>
    <row r="43" spans="1:13" ht="15" customHeight="1" x14ac:dyDescent="0.25">
      <c r="A43" s="70"/>
      <c r="B43" s="57"/>
      <c r="C43" s="52"/>
      <c r="D43" s="11" t="s">
        <v>18</v>
      </c>
      <c r="E43" s="16">
        <f>SUM(E44:E47)</f>
        <v>64632.383999999998</v>
      </c>
      <c r="F43" s="16">
        <f>SUM(F44:F47)</f>
        <v>50897</v>
      </c>
      <c r="G43" s="16">
        <f>SUM(G44:G47)</f>
        <v>51144.2</v>
      </c>
      <c r="H43" s="16">
        <f t="shared" ref="H43:I43" si="10">SUM(H44:H47)</f>
        <v>51144.2</v>
      </c>
      <c r="I43" s="16">
        <f t="shared" si="10"/>
        <v>51144.2</v>
      </c>
      <c r="J43" s="15">
        <f t="shared" si="1"/>
        <v>268961.984</v>
      </c>
    </row>
    <row r="44" spans="1:13" ht="21" customHeight="1" x14ac:dyDescent="0.25">
      <c r="A44" s="70"/>
      <c r="B44" s="57"/>
      <c r="C44" s="52"/>
      <c r="D44" s="5" t="s">
        <v>23</v>
      </c>
      <c r="E44" s="16">
        <v>7958.8</v>
      </c>
      <c r="F44" s="16">
        <v>5440.1</v>
      </c>
      <c r="G44" s="16">
        <v>5279.4</v>
      </c>
      <c r="H44" s="16">
        <v>5279.4</v>
      </c>
      <c r="I44" s="16">
        <v>5279.4</v>
      </c>
      <c r="J44" s="15">
        <f t="shared" si="1"/>
        <v>29237.100000000006</v>
      </c>
    </row>
    <row r="45" spans="1:13" ht="31.5" customHeight="1" x14ac:dyDescent="0.25">
      <c r="A45" s="70"/>
      <c r="B45" s="57"/>
      <c r="C45" s="52"/>
      <c r="D45" s="5" t="s">
        <v>22</v>
      </c>
      <c r="E45" s="16">
        <v>1865.627</v>
      </c>
      <c r="F45" s="16">
        <v>1820.6</v>
      </c>
      <c r="G45" s="16">
        <v>1820.6</v>
      </c>
      <c r="H45" s="16">
        <v>1820.6</v>
      </c>
      <c r="I45" s="16">
        <v>1820.6</v>
      </c>
      <c r="J45" s="15">
        <f t="shared" ref="J45" si="11">SUM(E45:I45)</f>
        <v>9148.027</v>
      </c>
    </row>
    <row r="46" spans="1:13" ht="30" x14ac:dyDescent="0.25">
      <c r="A46" s="70"/>
      <c r="B46" s="57"/>
      <c r="C46" s="52"/>
      <c r="D46" s="5" t="s">
        <v>29</v>
      </c>
      <c r="E46" s="16">
        <v>3907.4</v>
      </c>
      <c r="F46" s="16">
        <v>3220.7</v>
      </c>
      <c r="G46" s="16">
        <v>3082</v>
      </c>
      <c r="H46" s="16">
        <v>3082</v>
      </c>
      <c r="I46" s="16">
        <v>3082</v>
      </c>
      <c r="J46" s="15">
        <f t="shared" ref="J46" si="12">SUM(E46:I46)</f>
        <v>16374.1</v>
      </c>
    </row>
    <row r="47" spans="1:13" x14ac:dyDescent="0.25">
      <c r="A47" s="70"/>
      <c r="B47" s="57"/>
      <c r="C47" s="52"/>
      <c r="D47" s="5" t="s">
        <v>24</v>
      </c>
      <c r="E47" s="16">
        <v>50900.557000000001</v>
      </c>
      <c r="F47" s="36">
        <v>40415.599999999999</v>
      </c>
      <c r="G47" s="36">
        <v>40962.199999999997</v>
      </c>
      <c r="H47" s="36">
        <v>40962.199999999997</v>
      </c>
      <c r="I47" s="36">
        <v>40962.199999999997</v>
      </c>
      <c r="J47" s="15">
        <f t="shared" si="1"/>
        <v>214202.75700000004</v>
      </c>
    </row>
    <row r="48" spans="1:13" ht="30" x14ac:dyDescent="0.25">
      <c r="A48" s="70"/>
      <c r="B48" s="57"/>
      <c r="C48" s="52"/>
      <c r="D48" s="11" t="s">
        <v>19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5">
        <f t="shared" si="1"/>
        <v>0</v>
      </c>
    </row>
    <row r="49" spans="1:10" x14ac:dyDescent="0.25">
      <c r="A49" s="70"/>
      <c r="B49" s="57"/>
      <c r="C49" s="52"/>
      <c r="D49" s="11" t="s">
        <v>28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5">
        <f t="shared" si="1"/>
        <v>0</v>
      </c>
    </row>
    <row r="50" spans="1:10" ht="18.75" customHeight="1" x14ac:dyDescent="0.25">
      <c r="A50" s="72">
        <v>4</v>
      </c>
      <c r="B50" s="62" t="s">
        <v>9</v>
      </c>
      <c r="C50" s="62" t="s">
        <v>54</v>
      </c>
      <c r="D50" s="8" t="s">
        <v>6</v>
      </c>
      <c r="E50" s="16">
        <f>E51+E52+E53</f>
        <v>15122.499999999998</v>
      </c>
      <c r="F50" s="16">
        <f>F51+F52+F53</f>
        <v>15833.699999999999</v>
      </c>
      <c r="G50" s="16">
        <f t="shared" ref="G50:I50" si="13">G51+G52+G53</f>
        <v>15343.2</v>
      </c>
      <c r="H50" s="16">
        <f t="shared" si="13"/>
        <v>15343.2</v>
      </c>
      <c r="I50" s="16">
        <f t="shared" si="13"/>
        <v>15343.2</v>
      </c>
      <c r="J50" s="15">
        <f t="shared" si="1"/>
        <v>76985.799999999988</v>
      </c>
    </row>
    <row r="51" spans="1:10" ht="15.75" customHeight="1" x14ac:dyDescent="0.25">
      <c r="A51" s="72"/>
      <c r="B51" s="62"/>
      <c r="C51" s="62"/>
      <c r="D51" s="21" t="s">
        <v>16</v>
      </c>
      <c r="E51" s="16">
        <v>14222.641</v>
      </c>
      <c r="F51" s="16">
        <v>14734.775</v>
      </c>
      <c r="G51" s="16">
        <v>14278.294</v>
      </c>
      <c r="H51" s="16">
        <v>14278.294</v>
      </c>
      <c r="I51" s="16">
        <v>14278.294</v>
      </c>
      <c r="J51" s="15">
        <f t="shared" si="1"/>
        <v>71792.297999999995</v>
      </c>
    </row>
    <row r="52" spans="1:10" ht="16.5" customHeight="1" x14ac:dyDescent="0.25">
      <c r="A52" s="72"/>
      <c r="B52" s="62"/>
      <c r="C52" s="62"/>
      <c r="D52" s="21" t="s">
        <v>17</v>
      </c>
      <c r="E52" s="16">
        <v>748.55899999999997</v>
      </c>
      <c r="F52" s="16">
        <v>940.52499999999998</v>
      </c>
      <c r="G52" s="16">
        <v>911.40599999999995</v>
      </c>
      <c r="H52" s="16">
        <v>911.40599999999995</v>
      </c>
      <c r="I52" s="16">
        <v>911.40599999999995</v>
      </c>
      <c r="J52" s="15">
        <f t="shared" si="1"/>
        <v>4423.3019999999997</v>
      </c>
    </row>
    <row r="53" spans="1:10" ht="15" customHeight="1" x14ac:dyDescent="0.25">
      <c r="A53" s="72"/>
      <c r="B53" s="62"/>
      <c r="C53" s="62"/>
      <c r="D53" s="21" t="s">
        <v>18</v>
      </c>
      <c r="E53" s="16">
        <v>151.30000000000001</v>
      </c>
      <c r="F53" s="16">
        <v>158.4</v>
      </c>
      <c r="G53" s="16">
        <v>153.5</v>
      </c>
      <c r="H53" s="16">
        <v>153.5</v>
      </c>
      <c r="I53" s="16">
        <v>153.5</v>
      </c>
      <c r="J53" s="15">
        <f t="shared" si="1"/>
        <v>770.2</v>
      </c>
    </row>
    <row r="54" spans="1:10" ht="30" x14ac:dyDescent="0.25">
      <c r="A54" s="72"/>
      <c r="B54" s="62"/>
      <c r="C54" s="62"/>
      <c r="D54" s="21" t="s">
        <v>19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5">
        <f t="shared" si="1"/>
        <v>0</v>
      </c>
    </row>
    <row r="55" spans="1:10" ht="21.75" customHeight="1" x14ac:dyDescent="0.25">
      <c r="A55" s="72"/>
      <c r="B55" s="62"/>
      <c r="C55" s="62"/>
      <c r="D55" s="21" t="s">
        <v>28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5">
        <f t="shared" si="1"/>
        <v>0</v>
      </c>
    </row>
    <row r="56" spans="1:10" ht="15" customHeight="1" x14ac:dyDescent="0.25">
      <c r="A56" s="69">
        <v>5</v>
      </c>
      <c r="B56" s="51" t="s">
        <v>9</v>
      </c>
      <c r="C56" s="51" t="s">
        <v>55</v>
      </c>
      <c r="D56" s="8" t="s">
        <v>6</v>
      </c>
      <c r="E56" s="16">
        <f>E59</f>
        <v>1270.25</v>
      </c>
      <c r="F56" s="16">
        <f t="shared" ref="F56:I56" si="14">F59</f>
        <v>0</v>
      </c>
      <c r="G56" s="16">
        <f t="shared" si="14"/>
        <v>0</v>
      </c>
      <c r="H56" s="16">
        <f t="shared" si="14"/>
        <v>0</v>
      </c>
      <c r="I56" s="16">
        <f t="shared" si="14"/>
        <v>0</v>
      </c>
      <c r="J56" s="15">
        <f t="shared" ref="J56:J61" si="15">SUM(E56:I56)</f>
        <v>1270.25</v>
      </c>
    </row>
    <row r="57" spans="1:10" x14ac:dyDescent="0.25">
      <c r="A57" s="70"/>
      <c r="B57" s="52"/>
      <c r="C57" s="52"/>
      <c r="D57" s="24" t="s">
        <v>16</v>
      </c>
      <c r="E57" s="16"/>
      <c r="F57" s="16"/>
      <c r="G57" s="16"/>
      <c r="H57" s="16"/>
      <c r="I57" s="16"/>
      <c r="J57" s="15">
        <f t="shared" si="15"/>
        <v>0</v>
      </c>
    </row>
    <row r="58" spans="1:10" ht="21" customHeight="1" x14ac:dyDescent="0.25">
      <c r="A58" s="70"/>
      <c r="B58" s="52"/>
      <c r="C58" s="52"/>
      <c r="D58" s="24" t="s">
        <v>17</v>
      </c>
      <c r="E58" s="16"/>
      <c r="F58" s="16"/>
      <c r="G58" s="16"/>
      <c r="H58" s="16"/>
      <c r="I58" s="16"/>
      <c r="J58" s="15">
        <f t="shared" si="15"/>
        <v>0</v>
      </c>
    </row>
    <row r="59" spans="1:10" ht="15.75" customHeight="1" x14ac:dyDescent="0.25">
      <c r="A59" s="70"/>
      <c r="B59" s="52"/>
      <c r="C59" s="52"/>
      <c r="D59" s="24" t="s">
        <v>18</v>
      </c>
      <c r="E59" s="16">
        <v>1270.25</v>
      </c>
      <c r="F59" s="16"/>
      <c r="G59" s="16"/>
      <c r="H59" s="16"/>
      <c r="I59" s="16"/>
      <c r="J59" s="15">
        <f t="shared" si="15"/>
        <v>1270.25</v>
      </c>
    </row>
    <row r="60" spans="1:10" ht="16.5" customHeight="1" x14ac:dyDescent="0.25">
      <c r="A60" s="70"/>
      <c r="B60" s="52"/>
      <c r="C60" s="52"/>
      <c r="D60" s="24" t="s">
        <v>19</v>
      </c>
      <c r="E60" s="16"/>
      <c r="F60" s="16"/>
      <c r="G60" s="16"/>
      <c r="H60" s="16"/>
      <c r="I60" s="16"/>
      <c r="J60" s="15">
        <f t="shared" si="15"/>
        <v>0</v>
      </c>
    </row>
    <row r="61" spans="1:10" ht="16.5" customHeight="1" x14ac:dyDescent="0.25">
      <c r="A61" s="73"/>
      <c r="B61" s="53"/>
      <c r="C61" s="53"/>
      <c r="D61" s="24" t="s">
        <v>28</v>
      </c>
      <c r="E61" s="16"/>
      <c r="F61" s="16"/>
      <c r="G61" s="16"/>
      <c r="H61" s="16"/>
      <c r="I61" s="16"/>
      <c r="J61" s="15">
        <f t="shared" si="15"/>
        <v>0</v>
      </c>
    </row>
    <row r="62" spans="1:10" ht="17.25" customHeight="1" x14ac:dyDescent="0.25">
      <c r="A62" s="72">
        <v>6</v>
      </c>
      <c r="B62" s="62" t="s">
        <v>9</v>
      </c>
      <c r="C62" s="55" t="s">
        <v>34</v>
      </c>
      <c r="D62" s="8" t="s">
        <v>6</v>
      </c>
      <c r="E62" s="16">
        <f>E64+E65</f>
        <v>19895.795000000002</v>
      </c>
      <c r="F62" s="16">
        <f>F64+F65</f>
        <v>13887.400000000001</v>
      </c>
      <c r="G62" s="16">
        <f>G64+G65</f>
        <v>13601.5</v>
      </c>
      <c r="H62" s="16">
        <f>H64+H65</f>
        <v>13601.5</v>
      </c>
      <c r="I62" s="16">
        <f>I64+I65</f>
        <v>13601.5</v>
      </c>
      <c r="J62" s="15">
        <f t="shared" ref="J62:J89" si="16">SUM(E62:I62)</f>
        <v>74587.695000000007</v>
      </c>
    </row>
    <row r="63" spans="1:10" ht="17.25" customHeight="1" x14ac:dyDescent="0.25">
      <c r="A63" s="72"/>
      <c r="B63" s="62"/>
      <c r="C63" s="55"/>
      <c r="D63" s="11" t="s">
        <v>16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5">
        <f t="shared" si="16"/>
        <v>0</v>
      </c>
    </row>
    <row r="64" spans="1:10" ht="15.75" customHeight="1" x14ac:dyDescent="0.25">
      <c r="A64" s="72"/>
      <c r="B64" s="62"/>
      <c r="C64" s="55"/>
      <c r="D64" s="11" t="s">
        <v>17</v>
      </c>
      <c r="E64" s="16"/>
      <c r="F64" s="16"/>
      <c r="G64" s="16"/>
      <c r="H64" s="16"/>
      <c r="I64" s="16"/>
      <c r="J64" s="15">
        <f t="shared" si="16"/>
        <v>0</v>
      </c>
    </row>
    <row r="65" spans="1:14" x14ac:dyDescent="0.25">
      <c r="A65" s="72"/>
      <c r="B65" s="62"/>
      <c r="C65" s="55"/>
      <c r="D65" s="11" t="s">
        <v>18</v>
      </c>
      <c r="E65" s="16">
        <f>SUM(E66:E70)</f>
        <v>19895.795000000002</v>
      </c>
      <c r="F65" s="16">
        <f t="shared" ref="F65:I65" si="17">SUM(F66:F70)</f>
        <v>13887.400000000001</v>
      </c>
      <c r="G65" s="16">
        <f t="shared" si="17"/>
        <v>13601.5</v>
      </c>
      <c r="H65" s="16">
        <f t="shared" si="17"/>
        <v>13601.5</v>
      </c>
      <c r="I65" s="16">
        <f t="shared" si="17"/>
        <v>13601.5</v>
      </c>
      <c r="J65" s="15">
        <f t="shared" si="16"/>
        <v>74587.695000000007</v>
      </c>
    </row>
    <row r="66" spans="1:14" x14ac:dyDescent="0.25">
      <c r="A66" s="72"/>
      <c r="B66" s="62"/>
      <c r="C66" s="55"/>
      <c r="D66" s="5" t="s">
        <v>23</v>
      </c>
      <c r="E66" s="16">
        <v>12977.7</v>
      </c>
      <c r="F66" s="16">
        <v>7945.3</v>
      </c>
      <c r="G66" s="16">
        <v>7859.2</v>
      </c>
      <c r="H66" s="16">
        <v>7859.2</v>
      </c>
      <c r="I66" s="16">
        <v>7859.2</v>
      </c>
      <c r="J66" s="15">
        <f t="shared" si="16"/>
        <v>44500.6</v>
      </c>
    </row>
    <row r="67" spans="1:14" ht="30" x14ac:dyDescent="0.25">
      <c r="A67" s="72"/>
      <c r="B67" s="62"/>
      <c r="C67" s="55"/>
      <c r="D67" s="5" t="s">
        <v>22</v>
      </c>
      <c r="E67" s="16">
        <v>1.0629999999999999</v>
      </c>
      <c r="F67" s="16">
        <v>2</v>
      </c>
      <c r="G67" s="16">
        <v>2</v>
      </c>
      <c r="H67" s="16">
        <v>2</v>
      </c>
      <c r="I67" s="16">
        <v>2</v>
      </c>
      <c r="J67" s="15">
        <f t="shared" ref="J67:J69" si="18">SUM(E67:I67)</f>
        <v>9.0629999999999988</v>
      </c>
    </row>
    <row r="68" spans="1:14" ht="30" x14ac:dyDescent="0.25">
      <c r="A68" s="72"/>
      <c r="B68" s="62"/>
      <c r="C68" s="55"/>
      <c r="D68" s="5" t="s">
        <v>29</v>
      </c>
      <c r="E68" s="16">
        <v>5503.9</v>
      </c>
      <c r="F68" s="16">
        <v>4794.6000000000004</v>
      </c>
      <c r="G68" s="16">
        <v>4588.1000000000004</v>
      </c>
      <c r="H68" s="16">
        <v>4588.1000000000004</v>
      </c>
      <c r="I68" s="16">
        <v>4588.1000000000004</v>
      </c>
      <c r="J68" s="15">
        <f t="shared" si="18"/>
        <v>24062.800000000003</v>
      </c>
    </row>
    <row r="69" spans="1:14" ht="30" x14ac:dyDescent="0.25">
      <c r="A69" s="72"/>
      <c r="B69" s="62"/>
      <c r="C69" s="55"/>
      <c r="D69" s="5" t="s">
        <v>32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5">
        <f t="shared" si="18"/>
        <v>0</v>
      </c>
    </row>
    <row r="70" spans="1:14" x14ac:dyDescent="0.25">
      <c r="A70" s="72"/>
      <c r="B70" s="62"/>
      <c r="C70" s="55"/>
      <c r="D70" s="5" t="s">
        <v>24</v>
      </c>
      <c r="E70" s="16">
        <v>1413.1320000000001</v>
      </c>
      <c r="F70" s="16">
        <v>1145.5</v>
      </c>
      <c r="G70" s="16">
        <v>1152.2</v>
      </c>
      <c r="H70" s="16">
        <v>1152.2</v>
      </c>
      <c r="I70" s="16">
        <v>1152.2</v>
      </c>
      <c r="J70" s="15">
        <f t="shared" si="16"/>
        <v>6015.232</v>
      </c>
    </row>
    <row r="71" spans="1:14" ht="30" x14ac:dyDescent="0.25">
      <c r="A71" s="72"/>
      <c r="B71" s="62"/>
      <c r="C71" s="55"/>
      <c r="D71" s="11" t="s">
        <v>19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5">
        <f t="shared" si="16"/>
        <v>0</v>
      </c>
    </row>
    <row r="72" spans="1:14" x14ac:dyDescent="0.25">
      <c r="A72" s="72"/>
      <c r="B72" s="62"/>
      <c r="C72" s="55"/>
      <c r="D72" s="11" t="s">
        <v>28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5">
        <f t="shared" si="16"/>
        <v>0</v>
      </c>
    </row>
    <row r="73" spans="1:14" x14ac:dyDescent="0.25">
      <c r="A73" s="72">
        <v>7</v>
      </c>
      <c r="B73" s="62" t="s">
        <v>9</v>
      </c>
      <c r="C73" s="62" t="s">
        <v>12</v>
      </c>
      <c r="D73" s="8" t="s">
        <v>6</v>
      </c>
      <c r="E73" s="16">
        <f>E75</f>
        <v>12751.7</v>
      </c>
      <c r="F73" s="16">
        <f t="shared" ref="F73:I73" si="19">F75</f>
        <v>13817.4</v>
      </c>
      <c r="G73" s="16">
        <f t="shared" si="19"/>
        <v>13817.4</v>
      </c>
      <c r="H73" s="16">
        <f t="shared" si="19"/>
        <v>13817.4</v>
      </c>
      <c r="I73" s="16">
        <f t="shared" si="19"/>
        <v>13817.4</v>
      </c>
      <c r="J73" s="15">
        <f t="shared" si="16"/>
        <v>68021.3</v>
      </c>
    </row>
    <row r="74" spans="1:14" x14ac:dyDescent="0.25">
      <c r="A74" s="72"/>
      <c r="B74" s="62"/>
      <c r="C74" s="62"/>
      <c r="D74" s="11" t="s">
        <v>16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5">
        <f t="shared" si="16"/>
        <v>0</v>
      </c>
    </row>
    <row r="75" spans="1:14" x14ac:dyDescent="0.25">
      <c r="A75" s="72"/>
      <c r="B75" s="62"/>
      <c r="C75" s="62"/>
      <c r="D75" s="11" t="s">
        <v>17</v>
      </c>
      <c r="E75" s="16">
        <f>E76+E77</f>
        <v>12751.7</v>
      </c>
      <c r="F75" s="16">
        <f t="shared" ref="F75:I75" si="20">F76+F77</f>
        <v>13817.4</v>
      </c>
      <c r="G75" s="16">
        <f t="shared" si="20"/>
        <v>13817.4</v>
      </c>
      <c r="H75" s="16">
        <f t="shared" si="20"/>
        <v>13817.4</v>
      </c>
      <c r="I75" s="16">
        <f t="shared" si="20"/>
        <v>13817.4</v>
      </c>
      <c r="J75" s="15">
        <f t="shared" si="16"/>
        <v>68021.3</v>
      </c>
    </row>
    <row r="76" spans="1:14" ht="166.5" customHeight="1" x14ac:dyDescent="0.25">
      <c r="A76" s="72"/>
      <c r="B76" s="62"/>
      <c r="C76" s="62"/>
      <c r="D76" s="5" t="s">
        <v>40</v>
      </c>
      <c r="E76" s="16">
        <v>10637</v>
      </c>
      <c r="F76" s="16">
        <v>12162</v>
      </c>
      <c r="G76" s="16">
        <v>12162</v>
      </c>
      <c r="H76" s="16">
        <v>12162</v>
      </c>
      <c r="I76" s="16">
        <v>12162</v>
      </c>
      <c r="J76" s="15">
        <f t="shared" si="16"/>
        <v>59285</v>
      </c>
      <c r="M76" s="3"/>
      <c r="N76" s="3"/>
    </row>
    <row r="77" spans="1:14" ht="60" customHeight="1" x14ac:dyDescent="0.25">
      <c r="A77" s="72"/>
      <c r="B77" s="62"/>
      <c r="C77" s="62"/>
      <c r="D77" s="5" t="s">
        <v>25</v>
      </c>
      <c r="E77" s="16">
        <v>2114.6999999999998</v>
      </c>
      <c r="F77" s="16">
        <v>1655.4</v>
      </c>
      <c r="G77" s="16">
        <v>1655.4</v>
      </c>
      <c r="H77" s="16">
        <v>1655.4</v>
      </c>
      <c r="I77" s="16">
        <v>1655.4</v>
      </c>
      <c r="J77" s="15">
        <f t="shared" si="16"/>
        <v>8736.2999999999993</v>
      </c>
    </row>
    <row r="78" spans="1:14" x14ac:dyDescent="0.25">
      <c r="A78" s="72"/>
      <c r="B78" s="62"/>
      <c r="C78" s="62"/>
      <c r="D78" s="11" t="s">
        <v>18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5">
        <f t="shared" si="16"/>
        <v>0</v>
      </c>
      <c r="M78" s="3"/>
      <c r="N78" s="3"/>
    </row>
    <row r="79" spans="1:14" ht="16.5" customHeight="1" x14ac:dyDescent="0.25">
      <c r="A79" s="72"/>
      <c r="B79" s="62"/>
      <c r="C79" s="62"/>
      <c r="D79" s="5" t="s">
        <v>23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5">
        <f t="shared" si="16"/>
        <v>0</v>
      </c>
    </row>
    <row r="80" spans="1:14" ht="18.75" customHeight="1" x14ac:dyDescent="0.25">
      <c r="A80" s="72"/>
      <c r="B80" s="62"/>
      <c r="C80" s="62"/>
      <c r="D80" s="5" t="s">
        <v>24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5">
        <f t="shared" si="16"/>
        <v>0</v>
      </c>
    </row>
    <row r="81" spans="1:10" ht="30" x14ac:dyDescent="0.25">
      <c r="A81" s="72"/>
      <c r="B81" s="62"/>
      <c r="C81" s="62"/>
      <c r="D81" s="11" t="s">
        <v>19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5">
        <f t="shared" si="16"/>
        <v>0</v>
      </c>
    </row>
    <row r="82" spans="1:10" x14ac:dyDescent="0.25">
      <c r="A82" s="72"/>
      <c r="B82" s="62"/>
      <c r="C82" s="62"/>
      <c r="D82" s="11" t="s">
        <v>20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5">
        <f t="shared" si="16"/>
        <v>0</v>
      </c>
    </row>
    <row r="83" spans="1:10" x14ac:dyDescent="0.25">
      <c r="A83" s="72">
        <v>8</v>
      </c>
      <c r="B83" s="55" t="s">
        <v>9</v>
      </c>
      <c r="C83" s="62" t="s">
        <v>13</v>
      </c>
      <c r="D83" s="8" t="s">
        <v>6</v>
      </c>
      <c r="E83" s="16">
        <f>E85+E88</f>
        <v>18668.146000000001</v>
      </c>
      <c r="F83" s="36">
        <f t="shared" ref="F83:I83" si="21">F85+F88</f>
        <v>13490.4</v>
      </c>
      <c r="G83" s="36">
        <f t="shared" si="21"/>
        <v>13254.900000000001</v>
      </c>
      <c r="H83" s="16">
        <f t="shared" si="21"/>
        <v>13254.900000000001</v>
      </c>
      <c r="I83" s="16">
        <f t="shared" si="21"/>
        <v>13254.900000000001</v>
      </c>
      <c r="J83" s="15">
        <f t="shared" si="16"/>
        <v>71923.246000000014</v>
      </c>
    </row>
    <row r="84" spans="1:10" ht="18" customHeight="1" x14ac:dyDescent="0.25">
      <c r="A84" s="72"/>
      <c r="B84" s="55"/>
      <c r="C84" s="62"/>
      <c r="D84" s="11" t="s">
        <v>16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5">
        <f t="shared" si="16"/>
        <v>0</v>
      </c>
    </row>
    <row r="85" spans="1:10" x14ac:dyDescent="0.25">
      <c r="A85" s="72"/>
      <c r="B85" s="55"/>
      <c r="C85" s="62"/>
      <c r="D85" s="11" t="s">
        <v>17</v>
      </c>
      <c r="E85" s="16">
        <f>E86+E87</f>
        <v>1919</v>
      </c>
      <c r="F85" s="16">
        <f t="shared" ref="F85:I85" si="22">F86+F87</f>
        <v>2093.5</v>
      </c>
      <c r="G85" s="16">
        <f t="shared" si="22"/>
        <v>2093.5</v>
      </c>
      <c r="H85" s="16">
        <f t="shared" si="22"/>
        <v>2093.5</v>
      </c>
      <c r="I85" s="16">
        <f t="shared" si="22"/>
        <v>2093.5</v>
      </c>
      <c r="J85" s="15">
        <f t="shared" si="16"/>
        <v>10293</v>
      </c>
    </row>
    <row r="86" spans="1:10" ht="30" customHeight="1" x14ac:dyDescent="0.25">
      <c r="A86" s="72"/>
      <c r="B86" s="55"/>
      <c r="C86" s="62"/>
      <c r="D86" s="5" t="s">
        <v>26</v>
      </c>
      <c r="E86" s="16">
        <v>55.9</v>
      </c>
      <c r="F86" s="16">
        <v>55.9</v>
      </c>
      <c r="G86" s="16">
        <v>55.9</v>
      </c>
      <c r="H86" s="16">
        <v>55.9</v>
      </c>
      <c r="I86" s="16">
        <v>55.9</v>
      </c>
      <c r="J86" s="15">
        <f t="shared" si="16"/>
        <v>279.5</v>
      </c>
    </row>
    <row r="87" spans="1:10" ht="30" x14ac:dyDescent="0.25">
      <c r="A87" s="72"/>
      <c r="B87" s="55"/>
      <c r="C87" s="62"/>
      <c r="D87" s="5" t="s">
        <v>27</v>
      </c>
      <c r="E87" s="16">
        <v>1863.1</v>
      </c>
      <c r="F87" s="16">
        <v>2037.6</v>
      </c>
      <c r="G87" s="16">
        <v>2037.6</v>
      </c>
      <c r="H87" s="16">
        <v>2037.6</v>
      </c>
      <c r="I87" s="16">
        <v>2037.6</v>
      </c>
      <c r="J87" s="15">
        <f t="shared" si="16"/>
        <v>10013.5</v>
      </c>
    </row>
    <row r="88" spans="1:10" x14ac:dyDescent="0.25">
      <c r="A88" s="72"/>
      <c r="B88" s="55"/>
      <c r="C88" s="62"/>
      <c r="D88" s="11" t="s">
        <v>18</v>
      </c>
      <c r="E88" s="16">
        <f>SUM(E89:E93)</f>
        <v>16749.146000000001</v>
      </c>
      <c r="F88" s="36">
        <f t="shared" ref="F88:I88" si="23">SUM(F89:F93)</f>
        <v>11396.9</v>
      </c>
      <c r="G88" s="36">
        <f t="shared" si="23"/>
        <v>11161.400000000001</v>
      </c>
      <c r="H88" s="36">
        <f t="shared" si="23"/>
        <v>11161.400000000001</v>
      </c>
      <c r="I88" s="36">
        <f t="shared" si="23"/>
        <v>11161.400000000001</v>
      </c>
      <c r="J88" s="15">
        <f t="shared" si="16"/>
        <v>61630.246000000006</v>
      </c>
    </row>
    <row r="89" spans="1:10" ht="19.5" customHeight="1" x14ac:dyDescent="0.25">
      <c r="A89" s="72"/>
      <c r="B89" s="55"/>
      <c r="C89" s="62"/>
      <c r="D89" s="5" t="s">
        <v>23</v>
      </c>
      <c r="E89" s="16">
        <v>10535.4</v>
      </c>
      <c r="F89" s="16">
        <v>6645</v>
      </c>
      <c r="G89" s="16">
        <v>6573</v>
      </c>
      <c r="H89" s="16">
        <v>6573</v>
      </c>
      <c r="I89" s="16">
        <v>6573</v>
      </c>
      <c r="J89" s="15">
        <f t="shared" si="16"/>
        <v>36899.4</v>
      </c>
    </row>
    <row r="90" spans="1:10" ht="30.75" customHeight="1" x14ac:dyDescent="0.25">
      <c r="A90" s="72"/>
      <c r="B90" s="55"/>
      <c r="C90" s="62"/>
      <c r="D90" s="5" t="s">
        <v>22</v>
      </c>
      <c r="E90" s="16">
        <v>29.474</v>
      </c>
      <c r="F90" s="16">
        <v>28</v>
      </c>
      <c r="G90" s="16">
        <v>28</v>
      </c>
      <c r="H90" s="16">
        <v>28</v>
      </c>
      <c r="I90" s="16">
        <v>28</v>
      </c>
      <c r="J90" s="15">
        <f t="shared" ref="J90:J92" si="24">SUM(E90:I90)</f>
        <v>141.47399999999999</v>
      </c>
    </row>
    <row r="91" spans="1:10" ht="30.75" customHeight="1" x14ac:dyDescent="0.25">
      <c r="A91" s="72"/>
      <c r="B91" s="55"/>
      <c r="C91" s="62"/>
      <c r="D91" s="5" t="s">
        <v>29</v>
      </c>
      <c r="E91" s="16">
        <v>4327.2</v>
      </c>
      <c r="F91" s="16">
        <v>4009.9</v>
      </c>
      <c r="G91" s="16">
        <v>3837.2</v>
      </c>
      <c r="H91" s="16">
        <v>3837.2</v>
      </c>
      <c r="I91" s="16">
        <v>3837.2</v>
      </c>
      <c r="J91" s="15">
        <f t="shared" si="24"/>
        <v>19848.7</v>
      </c>
    </row>
    <row r="92" spans="1:10" ht="30.75" customHeight="1" x14ac:dyDescent="0.25">
      <c r="A92" s="72"/>
      <c r="B92" s="55"/>
      <c r="C92" s="62"/>
      <c r="D92" s="5" t="s">
        <v>32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5">
        <f t="shared" si="24"/>
        <v>0</v>
      </c>
    </row>
    <row r="93" spans="1:10" ht="17.25" customHeight="1" x14ac:dyDescent="0.25">
      <c r="A93" s="72"/>
      <c r="B93" s="55"/>
      <c r="C93" s="62"/>
      <c r="D93" s="5" t="s">
        <v>24</v>
      </c>
      <c r="E93" s="16">
        <v>1857.0719999999999</v>
      </c>
      <c r="F93" s="36">
        <v>714</v>
      </c>
      <c r="G93" s="36">
        <v>723.2</v>
      </c>
      <c r="H93" s="36">
        <v>723.2</v>
      </c>
      <c r="I93" s="36">
        <v>723.2</v>
      </c>
      <c r="J93" s="15">
        <f t="shared" ref="J93:J155" si="25">SUM(E93:I93)</f>
        <v>4740.6719999999996</v>
      </c>
    </row>
    <row r="94" spans="1:10" ht="30" x14ac:dyDescent="0.25">
      <c r="A94" s="72"/>
      <c r="B94" s="55"/>
      <c r="C94" s="62"/>
      <c r="D94" s="11" t="s">
        <v>19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5">
        <f t="shared" si="25"/>
        <v>0</v>
      </c>
    </row>
    <row r="95" spans="1:10" x14ac:dyDescent="0.25">
      <c r="A95" s="72"/>
      <c r="B95" s="55"/>
      <c r="C95" s="62"/>
      <c r="D95" s="11" t="s">
        <v>28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5">
        <f t="shared" si="25"/>
        <v>0</v>
      </c>
    </row>
    <row r="96" spans="1:10" x14ac:dyDescent="0.25">
      <c r="A96" s="72">
        <v>9</v>
      </c>
      <c r="B96" s="62" t="s">
        <v>9</v>
      </c>
      <c r="C96" s="62" t="s">
        <v>51</v>
      </c>
      <c r="D96" s="8" t="s">
        <v>6</v>
      </c>
      <c r="E96" s="16">
        <f>E98+E99</f>
        <v>2438.9499999999998</v>
      </c>
      <c r="F96" s="16">
        <f>F98+F99</f>
        <v>2438.9499999999998</v>
      </c>
      <c r="G96" s="16">
        <f>G98+G99</f>
        <v>2438.9499999999998</v>
      </c>
      <c r="H96" s="16">
        <f t="shared" ref="H96:I96" si="26">H98+H99</f>
        <v>2438.9499999999998</v>
      </c>
      <c r="I96" s="16">
        <f t="shared" si="26"/>
        <v>2438.9499999999998</v>
      </c>
      <c r="J96" s="15">
        <f t="shared" si="25"/>
        <v>12194.75</v>
      </c>
    </row>
    <row r="97" spans="1:10" ht="15.75" customHeight="1" x14ac:dyDescent="0.25">
      <c r="A97" s="72"/>
      <c r="B97" s="62"/>
      <c r="C97" s="62"/>
      <c r="D97" s="11" t="s">
        <v>16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5">
        <f t="shared" si="25"/>
        <v>0</v>
      </c>
    </row>
    <row r="98" spans="1:10" x14ac:dyDescent="0.25">
      <c r="A98" s="72"/>
      <c r="B98" s="62"/>
      <c r="C98" s="62"/>
      <c r="D98" s="11" t="s">
        <v>17</v>
      </c>
      <c r="E98" s="16">
        <v>1684.65</v>
      </c>
      <c r="F98" s="16">
        <v>1684.65</v>
      </c>
      <c r="G98" s="16">
        <v>1684.65</v>
      </c>
      <c r="H98" s="16">
        <v>1684.65</v>
      </c>
      <c r="I98" s="16">
        <v>1684.65</v>
      </c>
      <c r="J98" s="15">
        <f t="shared" si="25"/>
        <v>8423.25</v>
      </c>
    </row>
    <row r="99" spans="1:10" ht="15" customHeight="1" x14ac:dyDescent="0.25">
      <c r="A99" s="72"/>
      <c r="B99" s="62"/>
      <c r="C99" s="62"/>
      <c r="D99" s="11" t="s">
        <v>18</v>
      </c>
      <c r="E99" s="16">
        <v>754.3</v>
      </c>
      <c r="F99" s="16">
        <v>754.3</v>
      </c>
      <c r="G99" s="16">
        <v>754.3</v>
      </c>
      <c r="H99" s="16">
        <v>754.3</v>
      </c>
      <c r="I99" s="16">
        <v>754.3</v>
      </c>
      <c r="J99" s="15">
        <f t="shared" si="25"/>
        <v>3771.5</v>
      </c>
    </row>
    <row r="100" spans="1:10" ht="30" x14ac:dyDescent="0.25">
      <c r="A100" s="72"/>
      <c r="B100" s="62"/>
      <c r="C100" s="62"/>
      <c r="D100" s="11" t="s">
        <v>19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5">
        <f t="shared" si="25"/>
        <v>0</v>
      </c>
    </row>
    <row r="101" spans="1:10" x14ac:dyDescent="0.25">
      <c r="A101" s="72"/>
      <c r="B101" s="62"/>
      <c r="C101" s="62"/>
      <c r="D101" s="11" t="s">
        <v>28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5">
        <f t="shared" si="25"/>
        <v>0</v>
      </c>
    </row>
    <row r="102" spans="1:10" x14ac:dyDescent="0.25">
      <c r="A102" s="72">
        <v>10</v>
      </c>
      <c r="B102" s="62" t="s">
        <v>9</v>
      </c>
      <c r="C102" s="62" t="s">
        <v>52</v>
      </c>
      <c r="D102" s="8" t="s">
        <v>6</v>
      </c>
      <c r="E102" s="16">
        <f>E105</f>
        <v>5</v>
      </c>
      <c r="F102" s="16">
        <f>F105</f>
        <v>0</v>
      </c>
      <c r="G102" s="16">
        <f>G105</f>
        <v>0</v>
      </c>
      <c r="H102" s="16">
        <f t="shared" ref="H102:I102" si="27">H105</f>
        <v>0</v>
      </c>
      <c r="I102" s="16">
        <f t="shared" si="27"/>
        <v>0</v>
      </c>
      <c r="J102" s="15">
        <f t="shared" si="25"/>
        <v>5</v>
      </c>
    </row>
    <row r="103" spans="1:10" ht="31.5" customHeight="1" x14ac:dyDescent="0.25">
      <c r="A103" s="72"/>
      <c r="B103" s="62"/>
      <c r="C103" s="62"/>
      <c r="D103" s="11" t="s">
        <v>16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5">
        <f t="shared" si="25"/>
        <v>0</v>
      </c>
    </row>
    <row r="104" spans="1:10" x14ac:dyDescent="0.25">
      <c r="A104" s="72"/>
      <c r="B104" s="62"/>
      <c r="C104" s="62"/>
      <c r="D104" s="11" t="s">
        <v>17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5">
        <f t="shared" si="25"/>
        <v>0</v>
      </c>
    </row>
    <row r="105" spans="1:10" ht="15" customHeight="1" x14ac:dyDescent="0.25">
      <c r="A105" s="72"/>
      <c r="B105" s="62"/>
      <c r="C105" s="62"/>
      <c r="D105" s="11" t="s">
        <v>18</v>
      </c>
      <c r="E105" s="16">
        <v>5</v>
      </c>
      <c r="F105" s="16"/>
      <c r="G105" s="16"/>
      <c r="H105" s="16"/>
      <c r="I105" s="16"/>
      <c r="J105" s="15">
        <f t="shared" si="25"/>
        <v>5</v>
      </c>
    </row>
    <row r="106" spans="1:10" ht="30" x14ac:dyDescent="0.25">
      <c r="A106" s="72"/>
      <c r="B106" s="62"/>
      <c r="C106" s="62"/>
      <c r="D106" s="11" t="s">
        <v>19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5">
        <f t="shared" si="25"/>
        <v>0</v>
      </c>
    </row>
    <row r="107" spans="1:10" x14ac:dyDescent="0.25">
      <c r="A107" s="72"/>
      <c r="B107" s="62"/>
      <c r="C107" s="62"/>
      <c r="D107" s="11" t="s">
        <v>28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5">
        <f t="shared" si="25"/>
        <v>0</v>
      </c>
    </row>
    <row r="108" spans="1:10" ht="15" customHeight="1" x14ac:dyDescent="0.25">
      <c r="A108" s="72">
        <v>11</v>
      </c>
      <c r="B108" s="62" t="s">
        <v>9</v>
      </c>
      <c r="C108" s="62" t="s">
        <v>67</v>
      </c>
      <c r="D108" s="8" t="s">
        <v>6</v>
      </c>
      <c r="E108" s="16">
        <f>E109+E110+E112</f>
        <v>0</v>
      </c>
      <c r="F108" s="16">
        <f>F109+F110+F112</f>
        <v>4624.1000000000004</v>
      </c>
      <c r="G108" s="16">
        <f>G109+G110+G112</f>
        <v>6396.8</v>
      </c>
      <c r="H108" s="16">
        <f t="shared" ref="H108:I108" si="28">H109+H110+H112</f>
        <v>6396.8</v>
      </c>
      <c r="I108" s="16">
        <f t="shared" si="28"/>
        <v>6396.8</v>
      </c>
      <c r="J108" s="15">
        <f t="shared" si="25"/>
        <v>23814.5</v>
      </c>
    </row>
    <row r="109" spans="1:10" ht="18.75" customHeight="1" x14ac:dyDescent="0.25">
      <c r="A109" s="72"/>
      <c r="B109" s="62"/>
      <c r="C109" s="62"/>
      <c r="D109" s="11" t="s">
        <v>16</v>
      </c>
      <c r="E109" s="16">
        <v>0</v>
      </c>
      <c r="F109" s="16">
        <f>F116+F123+F130+F137+F144</f>
        <v>4577.7000000000007</v>
      </c>
      <c r="G109" s="16">
        <f>G116+G123+G130+G137+G144</f>
        <v>6332.7</v>
      </c>
      <c r="H109" s="16">
        <f t="shared" ref="H109:I109" si="29">H116+H123+H130+H137+H144</f>
        <v>6332.7</v>
      </c>
      <c r="I109" s="16">
        <f t="shared" si="29"/>
        <v>6332.7</v>
      </c>
      <c r="J109" s="15">
        <f t="shared" si="25"/>
        <v>23575.800000000003</v>
      </c>
    </row>
    <row r="110" spans="1:10" x14ac:dyDescent="0.25">
      <c r="A110" s="72"/>
      <c r="B110" s="62"/>
      <c r="C110" s="62"/>
      <c r="D110" s="11" t="s">
        <v>17</v>
      </c>
      <c r="E110" s="16">
        <f>E111</f>
        <v>0</v>
      </c>
      <c r="F110" s="16">
        <f t="shared" ref="F110:I112" si="30">F117+F124+F131+F138+F145</f>
        <v>21.2</v>
      </c>
      <c r="G110" s="16">
        <f t="shared" si="30"/>
        <v>31</v>
      </c>
      <c r="H110" s="16">
        <f t="shared" si="30"/>
        <v>31</v>
      </c>
      <c r="I110" s="16">
        <f t="shared" si="30"/>
        <v>31</v>
      </c>
      <c r="J110" s="15">
        <f t="shared" si="25"/>
        <v>114.2</v>
      </c>
    </row>
    <row r="111" spans="1:10" ht="92.25" customHeight="1" x14ac:dyDescent="0.25">
      <c r="A111" s="72"/>
      <c r="B111" s="62"/>
      <c r="C111" s="62"/>
      <c r="D111" s="5" t="s">
        <v>41</v>
      </c>
      <c r="E111" s="16"/>
      <c r="F111" s="16">
        <f t="shared" si="30"/>
        <v>21.2</v>
      </c>
      <c r="G111" s="16">
        <f t="shared" si="30"/>
        <v>31</v>
      </c>
      <c r="H111" s="16">
        <f t="shared" si="30"/>
        <v>31</v>
      </c>
      <c r="I111" s="16">
        <f t="shared" si="30"/>
        <v>31</v>
      </c>
      <c r="J111" s="15">
        <f t="shared" si="25"/>
        <v>114.2</v>
      </c>
    </row>
    <row r="112" spans="1:10" ht="17.25" customHeight="1" x14ac:dyDescent="0.25">
      <c r="A112" s="72"/>
      <c r="B112" s="62"/>
      <c r="C112" s="62"/>
      <c r="D112" s="11" t="s">
        <v>18</v>
      </c>
      <c r="E112" s="16"/>
      <c r="F112" s="16">
        <f t="shared" si="30"/>
        <v>25.200000000000003</v>
      </c>
      <c r="G112" s="16">
        <f t="shared" si="30"/>
        <v>33.1</v>
      </c>
      <c r="H112" s="16">
        <f t="shared" si="30"/>
        <v>33.1</v>
      </c>
      <c r="I112" s="16">
        <f t="shared" si="30"/>
        <v>33.1</v>
      </c>
      <c r="J112" s="15">
        <f t="shared" si="25"/>
        <v>124.5</v>
      </c>
    </row>
    <row r="113" spans="1:10" ht="16.5" customHeight="1" x14ac:dyDescent="0.25">
      <c r="A113" s="72"/>
      <c r="B113" s="62"/>
      <c r="C113" s="62"/>
      <c r="D113" s="11" t="s">
        <v>19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5">
        <f t="shared" si="25"/>
        <v>0</v>
      </c>
    </row>
    <row r="114" spans="1:10" ht="16.5" customHeight="1" x14ac:dyDescent="0.25">
      <c r="A114" s="72"/>
      <c r="B114" s="62"/>
      <c r="C114" s="62"/>
      <c r="D114" s="11" t="s">
        <v>28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5">
        <f t="shared" si="25"/>
        <v>0</v>
      </c>
    </row>
    <row r="115" spans="1:10" ht="15.75" customHeight="1" x14ac:dyDescent="0.25">
      <c r="A115" s="79" t="s">
        <v>68</v>
      </c>
      <c r="B115" s="51" t="s">
        <v>73</v>
      </c>
      <c r="C115" s="56" t="s">
        <v>79</v>
      </c>
      <c r="D115" s="8" t="s">
        <v>6</v>
      </c>
      <c r="E115" s="16"/>
      <c r="F115" s="16">
        <f>F116+F117+F119</f>
        <v>1186.3000000000002</v>
      </c>
      <c r="G115" s="16"/>
      <c r="H115" s="16"/>
      <c r="I115" s="16"/>
      <c r="J115" s="15">
        <f>SUM(E115:I115)</f>
        <v>1186.3000000000002</v>
      </c>
    </row>
    <row r="116" spans="1:10" ht="16.5" customHeight="1" x14ac:dyDescent="0.25">
      <c r="A116" s="79"/>
      <c r="B116" s="52"/>
      <c r="C116" s="57"/>
      <c r="D116" s="38" t="s">
        <v>16</v>
      </c>
      <c r="E116" s="16"/>
      <c r="F116" s="16">
        <v>1174.4000000000001</v>
      </c>
      <c r="G116" s="16"/>
      <c r="H116" s="16"/>
      <c r="I116" s="16"/>
      <c r="J116" s="15">
        <f t="shared" ref="J116:J149" si="31">SUM(E116:I116)</f>
        <v>1174.4000000000001</v>
      </c>
    </row>
    <row r="117" spans="1:10" ht="16.5" customHeight="1" x14ac:dyDescent="0.25">
      <c r="A117" s="79"/>
      <c r="B117" s="52"/>
      <c r="C117" s="57"/>
      <c r="D117" s="38" t="s">
        <v>17</v>
      </c>
      <c r="E117" s="16"/>
      <c r="F117" s="16">
        <f>F118</f>
        <v>5.2</v>
      </c>
      <c r="G117" s="16"/>
      <c r="H117" s="16"/>
      <c r="I117" s="16"/>
      <c r="J117" s="15">
        <f t="shared" si="31"/>
        <v>5.2</v>
      </c>
    </row>
    <row r="118" spans="1:10" ht="92.25" customHeight="1" x14ac:dyDescent="0.25">
      <c r="A118" s="79"/>
      <c r="B118" s="52"/>
      <c r="C118" s="57"/>
      <c r="D118" s="5" t="s">
        <v>41</v>
      </c>
      <c r="E118" s="16"/>
      <c r="F118" s="16">
        <v>5.2</v>
      </c>
      <c r="G118" s="16"/>
      <c r="H118" s="16"/>
      <c r="I118" s="16"/>
      <c r="J118" s="15">
        <f t="shared" si="31"/>
        <v>5.2</v>
      </c>
    </row>
    <row r="119" spans="1:10" ht="15" customHeight="1" x14ac:dyDescent="0.25">
      <c r="A119" s="79"/>
      <c r="B119" s="52"/>
      <c r="C119" s="57"/>
      <c r="D119" s="38" t="s">
        <v>18</v>
      </c>
      <c r="E119" s="16"/>
      <c r="F119" s="16">
        <v>6.7</v>
      </c>
      <c r="G119" s="16"/>
      <c r="H119" s="16"/>
      <c r="I119" s="16"/>
      <c r="J119" s="15">
        <f t="shared" si="31"/>
        <v>6.7</v>
      </c>
    </row>
    <row r="120" spans="1:10" ht="31.5" customHeight="1" x14ac:dyDescent="0.25">
      <c r="A120" s="79"/>
      <c r="B120" s="52"/>
      <c r="C120" s="57"/>
      <c r="D120" s="38" t="s">
        <v>19</v>
      </c>
      <c r="E120" s="16"/>
      <c r="F120" s="16"/>
      <c r="G120" s="16"/>
      <c r="H120" s="16"/>
      <c r="I120" s="16"/>
      <c r="J120" s="15">
        <f t="shared" si="31"/>
        <v>0</v>
      </c>
    </row>
    <row r="121" spans="1:10" ht="17.25" customHeight="1" x14ac:dyDescent="0.25">
      <c r="A121" s="79"/>
      <c r="B121" s="53"/>
      <c r="C121" s="58"/>
      <c r="D121" s="38" t="s">
        <v>28</v>
      </c>
      <c r="E121" s="16"/>
      <c r="F121" s="16"/>
      <c r="G121" s="16"/>
      <c r="H121" s="16"/>
      <c r="I121" s="16"/>
      <c r="J121" s="15">
        <f t="shared" si="31"/>
        <v>0</v>
      </c>
    </row>
    <row r="122" spans="1:10" ht="17.25" customHeight="1" x14ac:dyDescent="0.25">
      <c r="A122" s="79" t="s">
        <v>69</v>
      </c>
      <c r="B122" s="51" t="s">
        <v>73</v>
      </c>
      <c r="C122" s="56" t="s">
        <v>76</v>
      </c>
      <c r="D122" s="8" t="s">
        <v>6</v>
      </c>
      <c r="E122" s="16"/>
      <c r="F122" s="16"/>
      <c r="G122" s="16">
        <f>G123+G124+G126</f>
        <v>2890.2</v>
      </c>
      <c r="H122" s="16">
        <f t="shared" ref="H122:I122" si="32">H123+H124+H126</f>
        <v>2890.2</v>
      </c>
      <c r="I122" s="16">
        <f t="shared" si="32"/>
        <v>2890.2</v>
      </c>
      <c r="J122" s="15">
        <f t="shared" si="31"/>
        <v>8670.5999999999985</v>
      </c>
    </row>
    <row r="123" spans="1:10" ht="17.25" customHeight="1" x14ac:dyDescent="0.25">
      <c r="A123" s="79"/>
      <c r="B123" s="52"/>
      <c r="C123" s="57"/>
      <c r="D123" s="38" t="s">
        <v>16</v>
      </c>
      <c r="E123" s="16"/>
      <c r="F123" s="16"/>
      <c r="G123" s="16">
        <v>2861.2</v>
      </c>
      <c r="H123" s="16">
        <v>2861.2</v>
      </c>
      <c r="I123" s="16">
        <v>2861.2</v>
      </c>
      <c r="J123" s="15">
        <f t="shared" si="31"/>
        <v>8583.5999999999985</v>
      </c>
    </row>
    <row r="124" spans="1:10" ht="17.25" customHeight="1" x14ac:dyDescent="0.25">
      <c r="A124" s="79"/>
      <c r="B124" s="52"/>
      <c r="C124" s="57"/>
      <c r="D124" s="38" t="s">
        <v>17</v>
      </c>
      <c r="E124" s="16"/>
      <c r="F124" s="16"/>
      <c r="G124" s="16">
        <f>G125</f>
        <v>14</v>
      </c>
      <c r="H124" s="16">
        <f t="shared" ref="H124:I124" si="33">H125</f>
        <v>14</v>
      </c>
      <c r="I124" s="16">
        <f t="shared" si="33"/>
        <v>14</v>
      </c>
      <c r="J124" s="15">
        <f t="shared" si="31"/>
        <v>42</v>
      </c>
    </row>
    <row r="125" spans="1:10" ht="92.25" customHeight="1" x14ac:dyDescent="0.25">
      <c r="A125" s="79"/>
      <c r="B125" s="52"/>
      <c r="C125" s="57"/>
      <c r="D125" s="5" t="s">
        <v>41</v>
      </c>
      <c r="E125" s="16"/>
      <c r="F125" s="16"/>
      <c r="G125" s="16">
        <v>14</v>
      </c>
      <c r="H125" s="16">
        <v>14</v>
      </c>
      <c r="I125" s="16">
        <v>14</v>
      </c>
      <c r="J125" s="15">
        <f t="shared" si="31"/>
        <v>42</v>
      </c>
    </row>
    <row r="126" spans="1:10" ht="17.25" customHeight="1" x14ac:dyDescent="0.25">
      <c r="A126" s="79"/>
      <c r="B126" s="52"/>
      <c r="C126" s="57"/>
      <c r="D126" s="38" t="s">
        <v>18</v>
      </c>
      <c r="E126" s="16"/>
      <c r="F126" s="16"/>
      <c r="G126" s="16">
        <v>15</v>
      </c>
      <c r="H126" s="16">
        <v>15</v>
      </c>
      <c r="I126" s="16">
        <v>15</v>
      </c>
      <c r="J126" s="15">
        <f t="shared" si="31"/>
        <v>45</v>
      </c>
    </row>
    <row r="127" spans="1:10" ht="17.25" customHeight="1" x14ac:dyDescent="0.25">
      <c r="A127" s="79"/>
      <c r="B127" s="52"/>
      <c r="C127" s="57"/>
      <c r="D127" s="38" t="s">
        <v>19</v>
      </c>
      <c r="E127" s="16"/>
      <c r="F127" s="16"/>
      <c r="G127" s="16"/>
      <c r="H127" s="16"/>
      <c r="I127" s="16"/>
      <c r="J127" s="15">
        <f t="shared" si="31"/>
        <v>0</v>
      </c>
    </row>
    <row r="128" spans="1:10" ht="15.75" customHeight="1" x14ac:dyDescent="0.25">
      <c r="A128" s="79"/>
      <c r="B128" s="53"/>
      <c r="C128" s="58"/>
      <c r="D128" s="38" t="s">
        <v>28</v>
      </c>
      <c r="E128" s="16"/>
      <c r="F128" s="16"/>
      <c r="G128" s="16"/>
      <c r="H128" s="16"/>
      <c r="I128" s="16"/>
      <c r="J128" s="15">
        <f t="shared" si="31"/>
        <v>0</v>
      </c>
    </row>
    <row r="129" spans="1:10" ht="15.75" customHeight="1" x14ac:dyDescent="0.25">
      <c r="A129" s="79" t="s">
        <v>70</v>
      </c>
      <c r="B129" s="51" t="s">
        <v>73</v>
      </c>
      <c r="C129" s="51" t="s">
        <v>74</v>
      </c>
      <c r="D129" s="8" t="s">
        <v>6</v>
      </c>
      <c r="E129" s="16"/>
      <c r="F129" s="16">
        <f>F130+F131+F133</f>
        <v>1532.3000000000002</v>
      </c>
      <c r="G129" s="16"/>
      <c r="H129" s="16"/>
      <c r="I129" s="16"/>
      <c r="J129" s="15">
        <f t="shared" si="31"/>
        <v>1532.3000000000002</v>
      </c>
    </row>
    <row r="130" spans="1:10" ht="15.75" customHeight="1" x14ac:dyDescent="0.25">
      <c r="A130" s="79"/>
      <c r="B130" s="52"/>
      <c r="C130" s="52"/>
      <c r="D130" s="38" t="s">
        <v>16</v>
      </c>
      <c r="E130" s="16"/>
      <c r="F130" s="16">
        <v>1516.9</v>
      </c>
      <c r="G130" s="16"/>
      <c r="H130" s="16"/>
      <c r="I130" s="16"/>
      <c r="J130" s="15">
        <f t="shared" si="31"/>
        <v>1516.9</v>
      </c>
    </row>
    <row r="131" spans="1:10" ht="15.75" customHeight="1" x14ac:dyDescent="0.25">
      <c r="A131" s="79"/>
      <c r="B131" s="52"/>
      <c r="C131" s="52"/>
      <c r="D131" s="38" t="s">
        <v>17</v>
      </c>
      <c r="E131" s="16"/>
      <c r="F131" s="16">
        <f>F132</f>
        <v>7</v>
      </c>
      <c r="G131" s="16"/>
      <c r="H131" s="16"/>
      <c r="I131" s="16"/>
      <c r="J131" s="15">
        <f t="shared" si="31"/>
        <v>7</v>
      </c>
    </row>
    <row r="132" spans="1:10" ht="90" customHeight="1" x14ac:dyDescent="0.25">
      <c r="A132" s="79"/>
      <c r="B132" s="52"/>
      <c r="C132" s="52"/>
      <c r="D132" s="5" t="s">
        <v>41</v>
      </c>
      <c r="E132" s="16"/>
      <c r="F132" s="16">
        <v>7</v>
      </c>
      <c r="G132" s="16"/>
      <c r="H132" s="16"/>
      <c r="I132" s="16"/>
      <c r="J132" s="15">
        <f t="shared" si="31"/>
        <v>7</v>
      </c>
    </row>
    <row r="133" spans="1:10" ht="15.75" customHeight="1" x14ac:dyDescent="0.25">
      <c r="A133" s="79"/>
      <c r="B133" s="52"/>
      <c r="C133" s="52"/>
      <c r="D133" s="38" t="s">
        <v>18</v>
      </c>
      <c r="E133" s="16"/>
      <c r="F133" s="16">
        <v>8.4</v>
      </c>
      <c r="G133" s="16"/>
      <c r="H133" s="16"/>
      <c r="I133" s="16"/>
      <c r="J133" s="15">
        <f t="shared" si="31"/>
        <v>8.4</v>
      </c>
    </row>
    <row r="134" spans="1:10" ht="15.75" customHeight="1" x14ac:dyDescent="0.25">
      <c r="A134" s="79"/>
      <c r="B134" s="52"/>
      <c r="C134" s="52"/>
      <c r="D134" s="38" t="s">
        <v>19</v>
      </c>
      <c r="E134" s="16"/>
      <c r="F134" s="16"/>
      <c r="G134" s="16"/>
      <c r="H134" s="16"/>
      <c r="I134" s="16"/>
      <c r="J134" s="15">
        <f t="shared" si="31"/>
        <v>0</v>
      </c>
    </row>
    <row r="135" spans="1:10" ht="15.75" customHeight="1" x14ac:dyDescent="0.25">
      <c r="A135" s="79"/>
      <c r="B135" s="53"/>
      <c r="C135" s="53"/>
      <c r="D135" s="38" t="s">
        <v>28</v>
      </c>
      <c r="E135" s="16"/>
      <c r="F135" s="16"/>
      <c r="G135" s="16"/>
      <c r="H135" s="16"/>
      <c r="I135" s="16"/>
      <c r="J135" s="15">
        <f t="shared" si="31"/>
        <v>0</v>
      </c>
    </row>
    <row r="136" spans="1:10" ht="15.75" customHeight="1" x14ac:dyDescent="0.25">
      <c r="A136" s="79" t="s">
        <v>71</v>
      </c>
      <c r="B136" s="51" t="s">
        <v>73</v>
      </c>
      <c r="C136" s="56" t="s">
        <v>80</v>
      </c>
      <c r="D136" s="8" t="s">
        <v>6</v>
      </c>
      <c r="E136" s="16"/>
      <c r="F136" s="16">
        <f>F137+F138+F140</f>
        <v>1905.5</v>
      </c>
      <c r="G136" s="16"/>
      <c r="H136" s="16"/>
      <c r="I136" s="16"/>
      <c r="J136" s="15">
        <f t="shared" si="31"/>
        <v>1905.5</v>
      </c>
    </row>
    <row r="137" spans="1:10" ht="15.75" customHeight="1" x14ac:dyDescent="0.25">
      <c r="A137" s="79"/>
      <c r="B137" s="52"/>
      <c r="C137" s="57"/>
      <c r="D137" s="38" t="s">
        <v>16</v>
      </c>
      <c r="E137" s="16"/>
      <c r="F137" s="16">
        <v>1886.4</v>
      </c>
      <c r="G137" s="16"/>
      <c r="H137" s="16"/>
      <c r="I137" s="16"/>
      <c r="J137" s="15">
        <f t="shared" si="31"/>
        <v>1886.4</v>
      </c>
    </row>
    <row r="138" spans="1:10" ht="14.25" customHeight="1" x14ac:dyDescent="0.25">
      <c r="A138" s="79"/>
      <c r="B138" s="52"/>
      <c r="C138" s="57"/>
      <c r="D138" s="38" t="s">
        <v>17</v>
      </c>
      <c r="E138" s="16"/>
      <c r="F138" s="16">
        <f>F139</f>
        <v>9</v>
      </c>
      <c r="G138" s="16"/>
      <c r="H138" s="16"/>
      <c r="I138" s="16"/>
      <c r="J138" s="15">
        <f t="shared" si="31"/>
        <v>9</v>
      </c>
    </row>
    <row r="139" spans="1:10" ht="94.5" customHeight="1" x14ac:dyDescent="0.25">
      <c r="A139" s="79"/>
      <c r="B139" s="52"/>
      <c r="C139" s="57"/>
      <c r="D139" s="5" t="s">
        <v>41</v>
      </c>
      <c r="E139" s="16"/>
      <c r="F139" s="16">
        <v>9</v>
      </c>
      <c r="G139" s="16"/>
      <c r="H139" s="16"/>
      <c r="I139" s="16"/>
      <c r="J139" s="15">
        <f t="shared" si="31"/>
        <v>9</v>
      </c>
    </row>
    <row r="140" spans="1:10" ht="15.75" customHeight="1" x14ac:dyDescent="0.25">
      <c r="A140" s="79"/>
      <c r="B140" s="52"/>
      <c r="C140" s="57"/>
      <c r="D140" s="38" t="s">
        <v>18</v>
      </c>
      <c r="E140" s="16"/>
      <c r="F140" s="16">
        <v>10.1</v>
      </c>
      <c r="G140" s="16"/>
      <c r="H140" s="16"/>
      <c r="I140" s="16"/>
      <c r="J140" s="15">
        <f t="shared" si="31"/>
        <v>10.1</v>
      </c>
    </row>
    <row r="141" spans="1:10" ht="15.75" customHeight="1" x14ac:dyDescent="0.25">
      <c r="A141" s="79"/>
      <c r="B141" s="52"/>
      <c r="C141" s="57"/>
      <c r="D141" s="38" t="s">
        <v>19</v>
      </c>
      <c r="E141" s="16"/>
      <c r="F141" s="16"/>
      <c r="G141" s="16"/>
      <c r="H141" s="16"/>
      <c r="I141" s="16"/>
      <c r="J141" s="15">
        <f t="shared" si="31"/>
        <v>0</v>
      </c>
    </row>
    <row r="142" spans="1:10" ht="15.75" customHeight="1" x14ac:dyDescent="0.25">
      <c r="A142" s="79"/>
      <c r="B142" s="53"/>
      <c r="C142" s="58"/>
      <c r="D142" s="38" t="s">
        <v>28</v>
      </c>
      <c r="E142" s="16"/>
      <c r="F142" s="16"/>
      <c r="G142" s="16"/>
      <c r="H142" s="16"/>
      <c r="I142" s="16"/>
      <c r="J142" s="15">
        <f t="shared" si="31"/>
        <v>0</v>
      </c>
    </row>
    <row r="143" spans="1:10" ht="15.75" customHeight="1" x14ac:dyDescent="0.25">
      <c r="A143" s="79" t="s">
        <v>72</v>
      </c>
      <c r="B143" s="51" t="s">
        <v>73</v>
      </c>
      <c r="C143" s="56" t="s">
        <v>81</v>
      </c>
      <c r="D143" s="8" t="s">
        <v>6</v>
      </c>
      <c r="E143" s="16"/>
      <c r="F143" s="16"/>
      <c r="G143" s="16">
        <f>G144+G145+G147</f>
        <v>3506.6</v>
      </c>
      <c r="H143" s="16">
        <f t="shared" ref="H143:I143" si="34">H144+H145+H147</f>
        <v>3506.6</v>
      </c>
      <c r="I143" s="16">
        <f t="shared" si="34"/>
        <v>3506.6</v>
      </c>
      <c r="J143" s="15">
        <f t="shared" si="31"/>
        <v>10519.8</v>
      </c>
    </row>
    <row r="144" spans="1:10" ht="15.75" customHeight="1" x14ac:dyDescent="0.25">
      <c r="A144" s="79"/>
      <c r="B144" s="52"/>
      <c r="C144" s="57"/>
      <c r="D144" s="38" t="s">
        <v>16</v>
      </c>
      <c r="E144" s="16"/>
      <c r="F144" s="16"/>
      <c r="G144" s="16">
        <v>3471.5</v>
      </c>
      <c r="H144" s="16">
        <v>3471.5</v>
      </c>
      <c r="I144" s="16">
        <v>3471.5</v>
      </c>
      <c r="J144" s="15">
        <f t="shared" si="31"/>
        <v>10414.5</v>
      </c>
    </row>
    <row r="145" spans="1:10" ht="15.75" customHeight="1" x14ac:dyDescent="0.25">
      <c r="A145" s="79"/>
      <c r="B145" s="52"/>
      <c r="C145" s="57"/>
      <c r="D145" s="38" t="s">
        <v>17</v>
      </c>
      <c r="E145" s="16"/>
      <c r="F145" s="16"/>
      <c r="G145" s="16">
        <f>G146</f>
        <v>17</v>
      </c>
      <c r="H145" s="16">
        <f t="shared" ref="H145:I145" si="35">H146</f>
        <v>17</v>
      </c>
      <c r="I145" s="16">
        <f t="shared" si="35"/>
        <v>17</v>
      </c>
      <c r="J145" s="15">
        <f t="shared" si="31"/>
        <v>51</v>
      </c>
    </row>
    <row r="146" spans="1:10" ht="93" customHeight="1" x14ac:dyDescent="0.25">
      <c r="A146" s="79"/>
      <c r="B146" s="52"/>
      <c r="C146" s="57"/>
      <c r="D146" s="5" t="s">
        <v>41</v>
      </c>
      <c r="E146" s="16"/>
      <c r="F146" s="16"/>
      <c r="G146" s="16">
        <v>17</v>
      </c>
      <c r="H146" s="16">
        <v>17</v>
      </c>
      <c r="I146" s="16">
        <v>17</v>
      </c>
      <c r="J146" s="15">
        <f t="shared" si="31"/>
        <v>51</v>
      </c>
    </row>
    <row r="147" spans="1:10" ht="15.75" customHeight="1" x14ac:dyDescent="0.25">
      <c r="A147" s="79"/>
      <c r="B147" s="52"/>
      <c r="C147" s="57"/>
      <c r="D147" s="38" t="s">
        <v>18</v>
      </c>
      <c r="E147" s="16"/>
      <c r="F147" s="16"/>
      <c r="G147" s="16">
        <v>18.100000000000001</v>
      </c>
      <c r="H147" s="16">
        <v>18.100000000000001</v>
      </c>
      <c r="I147" s="16">
        <v>18.100000000000001</v>
      </c>
      <c r="J147" s="15">
        <f t="shared" si="31"/>
        <v>54.300000000000004</v>
      </c>
    </row>
    <row r="148" spans="1:10" ht="15.75" customHeight="1" x14ac:dyDescent="0.25">
      <c r="A148" s="79"/>
      <c r="B148" s="52"/>
      <c r="C148" s="57"/>
      <c r="D148" s="38" t="s">
        <v>19</v>
      </c>
      <c r="E148" s="16"/>
      <c r="F148" s="16"/>
      <c r="G148" s="16"/>
      <c r="H148" s="16"/>
      <c r="I148" s="16"/>
      <c r="J148" s="15">
        <f t="shared" si="31"/>
        <v>0</v>
      </c>
    </row>
    <row r="149" spans="1:10" ht="15.75" customHeight="1" x14ac:dyDescent="0.25">
      <c r="A149" s="79"/>
      <c r="B149" s="53"/>
      <c r="C149" s="58"/>
      <c r="D149" s="38" t="s">
        <v>28</v>
      </c>
      <c r="E149" s="16"/>
      <c r="F149" s="16"/>
      <c r="G149" s="16"/>
      <c r="H149" s="16"/>
      <c r="I149" s="16"/>
      <c r="J149" s="15">
        <f t="shared" si="31"/>
        <v>0</v>
      </c>
    </row>
    <row r="150" spans="1:10" ht="17.25" customHeight="1" x14ac:dyDescent="0.25">
      <c r="A150" s="74">
        <v>12</v>
      </c>
      <c r="B150" s="51" t="s">
        <v>9</v>
      </c>
      <c r="C150" s="51" t="s">
        <v>62</v>
      </c>
      <c r="D150" s="8" t="s">
        <v>6</v>
      </c>
      <c r="E150" s="16">
        <f>E151+E152+E153</f>
        <v>0</v>
      </c>
      <c r="F150" s="16">
        <f>F151+F152+F153</f>
        <v>0</v>
      </c>
      <c r="G150" s="16">
        <f>G151+G152+G153</f>
        <v>0</v>
      </c>
      <c r="H150" s="16">
        <f>H151+H152+H153</f>
        <v>0</v>
      </c>
      <c r="I150" s="16">
        <f>I151+I152+I153</f>
        <v>0</v>
      </c>
      <c r="J150" s="15">
        <f t="shared" si="25"/>
        <v>0</v>
      </c>
    </row>
    <row r="151" spans="1:10" ht="32.25" customHeight="1" x14ac:dyDescent="0.25">
      <c r="A151" s="75"/>
      <c r="B151" s="52"/>
      <c r="C151" s="52"/>
      <c r="D151" s="11" t="s">
        <v>16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5">
        <f t="shared" si="25"/>
        <v>0</v>
      </c>
    </row>
    <row r="152" spans="1:10" ht="30" customHeight="1" x14ac:dyDescent="0.25">
      <c r="A152" s="75"/>
      <c r="B152" s="52"/>
      <c r="C152" s="52"/>
      <c r="D152" s="11" t="s">
        <v>17</v>
      </c>
      <c r="E152" s="16">
        <v>0</v>
      </c>
      <c r="F152" s="16">
        <v>0</v>
      </c>
      <c r="G152" s="16"/>
      <c r="H152" s="16"/>
      <c r="I152" s="16"/>
      <c r="J152" s="15">
        <f t="shared" si="25"/>
        <v>0</v>
      </c>
    </row>
    <row r="153" spans="1:10" x14ac:dyDescent="0.25">
      <c r="A153" s="75"/>
      <c r="B153" s="52"/>
      <c r="C153" s="52"/>
      <c r="D153" s="11" t="s">
        <v>18</v>
      </c>
      <c r="E153" s="16">
        <v>0</v>
      </c>
      <c r="F153" s="16">
        <v>0</v>
      </c>
      <c r="G153" s="16"/>
      <c r="H153" s="16"/>
      <c r="I153" s="16"/>
      <c r="J153" s="15">
        <f t="shared" si="25"/>
        <v>0</v>
      </c>
    </row>
    <row r="154" spans="1:10" ht="289.5" customHeight="1" x14ac:dyDescent="0.25">
      <c r="A154" s="75"/>
      <c r="B154" s="52"/>
      <c r="C154" s="52"/>
      <c r="D154" s="11" t="s">
        <v>19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5">
        <f t="shared" si="25"/>
        <v>0</v>
      </c>
    </row>
    <row r="155" spans="1:10" ht="38.25" customHeight="1" x14ac:dyDescent="0.25">
      <c r="A155" s="76"/>
      <c r="B155" s="53"/>
      <c r="C155" s="53"/>
      <c r="D155" s="11" t="s">
        <v>28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5">
        <f t="shared" si="25"/>
        <v>0</v>
      </c>
    </row>
    <row r="156" spans="1:10" x14ac:dyDescent="0.25">
      <c r="A156" s="69">
        <v>13</v>
      </c>
      <c r="B156" s="62" t="s">
        <v>9</v>
      </c>
      <c r="C156" s="55" t="s">
        <v>61</v>
      </c>
      <c r="D156" s="8" t="s">
        <v>6</v>
      </c>
      <c r="E156" s="16">
        <f>E157</f>
        <v>16979.400000000001</v>
      </c>
      <c r="F156" s="16">
        <f t="shared" ref="F156:I156" si="36">F157</f>
        <v>16979.400000000001</v>
      </c>
      <c r="G156" s="16">
        <f t="shared" si="36"/>
        <v>16979.400000000001</v>
      </c>
      <c r="H156" s="16">
        <f t="shared" si="36"/>
        <v>16979.400000000001</v>
      </c>
      <c r="I156" s="16">
        <f t="shared" si="36"/>
        <v>16979.400000000001</v>
      </c>
      <c r="J156" s="15">
        <f t="shared" ref="J156:J161" si="37">SUM(E156:I156)</f>
        <v>84897</v>
      </c>
    </row>
    <row r="157" spans="1:10" ht="18.75" customHeight="1" x14ac:dyDescent="0.25">
      <c r="A157" s="70"/>
      <c r="B157" s="62"/>
      <c r="C157" s="55"/>
      <c r="D157" s="21" t="s">
        <v>16</v>
      </c>
      <c r="E157" s="16">
        <v>16979.400000000001</v>
      </c>
      <c r="F157" s="16">
        <v>16979.400000000001</v>
      </c>
      <c r="G157" s="16">
        <v>16979.400000000001</v>
      </c>
      <c r="H157" s="16">
        <v>16979.400000000001</v>
      </c>
      <c r="I157" s="16">
        <v>16979.400000000001</v>
      </c>
      <c r="J157" s="15">
        <f t="shared" si="37"/>
        <v>84897</v>
      </c>
    </row>
    <row r="158" spans="1:10" ht="22.5" customHeight="1" x14ac:dyDescent="0.25">
      <c r="A158" s="70"/>
      <c r="B158" s="62"/>
      <c r="C158" s="55"/>
      <c r="D158" s="21" t="s">
        <v>17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5">
        <f t="shared" si="37"/>
        <v>0</v>
      </c>
    </row>
    <row r="159" spans="1:10" ht="15.75" customHeight="1" x14ac:dyDescent="0.25">
      <c r="A159" s="70"/>
      <c r="B159" s="62"/>
      <c r="C159" s="55"/>
      <c r="D159" s="21" t="s">
        <v>18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5">
        <f t="shared" si="37"/>
        <v>0</v>
      </c>
    </row>
    <row r="160" spans="1:10" ht="15.75" customHeight="1" x14ac:dyDescent="0.25">
      <c r="A160" s="70"/>
      <c r="B160" s="62"/>
      <c r="C160" s="55"/>
      <c r="D160" s="21" t="s">
        <v>19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5">
        <f t="shared" si="37"/>
        <v>0</v>
      </c>
    </row>
    <row r="161" spans="1:10" ht="155.25" customHeight="1" x14ac:dyDescent="0.25">
      <c r="A161" s="73"/>
      <c r="B161" s="62"/>
      <c r="C161" s="55"/>
      <c r="D161" s="21" t="s">
        <v>28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5">
        <f t="shared" si="37"/>
        <v>0</v>
      </c>
    </row>
    <row r="162" spans="1:10" ht="15.75" customHeight="1" x14ac:dyDescent="0.25">
      <c r="A162" s="72">
        <v>14</v>
      </c>
      <c r="B162" s="62" t="s">
        <v>9</v>
      </c>
      <c r="C162" s="55" t="s">
        <v>63</v>
      </c>
      <c r="D162" s="8" t="s">
        <v>6</v>
      </c>
      <c r="E162" s="16">
        <f>SUM(E163:E167)</f>
        <v>8921.2000000000007</v>
      </c>
      <c r="F162" s="16">
        <f t="shared" ref="F162:J162" si="38">SUM(F163:F167)</f>
        <v>10179.5</v>
      </c>
      <c r="G162" s="16">
        <f t="shared" si="38"/>
        <v>10617</v>
      </c>
      <c r="H162" s="16">
        <f t="shared" si="38"/>
        <v>10617</v>
      </c>
      <c r="I162" s="16">
        <f t="shared" si="38"/>
        <v>10617</v>
      </c>
      <c r="J162" s="15">
        <f t="shared" si="38"/>
        <v>50951.7</v>
      </c>
    </row>
    <row r="163" spans="1:10" ht="15.75" customHeight="1" x14ac:dyDescent="0.25">
      <c r="A163" s="72"/>
      <c r="B163" s="62"/>
      <c r="C163" s="55"/>
      <c r="D163" s="27" t="s">
        <v>16</v>
      </c>
      <c r="E163" s="16"/>
      <c r="F163" s="16"/>
      <c r="G163" s="16"/>
      <c r="H163" s="16"/>
      <c r="I163" s="16"/>
      <c r="J163" s="15">
        <f t="shared" ref="J163:J167" si="39">SUM(E163:I163)</f>
        <v>0</v>
      </c>
    </row>
    <row r="164" spans="1:10" ht="129" customHeight="1" x14ac:dyDescent="0.25">
      <c r="A164" s="72"/>
      <c r="B164" s="62"/>
      <c r="C164" s="55"/>
      <c r="D164" s="30" t="s">
        <v>17</v>
      </c>
      <c r="E164" s="31">
        <v>8921.2000000000007</v>
      </c>
      <c r="F164" s="31">
        <v>10179.5</v>
      </c>
      <c r="G164" s="31">
        <v>10617</v>
      </c>
      <c r="H164" s="31">
        <v>10617</v>
      </c>
      <c r="I164" s="31">
        <v>10617</v>
      </c>
      <c r="J164" s="32">
        <f>SUM(E164:I164)</f>
        <v>50951.7</v>
      </c>
    </row>
    <row r="165" spans="1:10" ht="39" customHeight="1" x14ac:dyDescent="0.25">
      <c r="A165" s="72"/>
      <c r="B165" s="62"/>
      <c r="C165" s="55"/>
      <c r="D165" s="27" t="s">
        <v>18</v>
      </c>
      <c r="E165" s="16"/>
      <c r="F165" s="16"/>
      <c r="G165" s="16">
        <v>0</v>
      </c>
      <c r="H165" s="16">
        <v>0</v>
      </c>
      <c r="I165" s="16">
        <v>0</v>
      </c>
      <c r="J165" s="15">
        <f t="shared" si="39"/>
        <v>0</v>
      </c>
    </row>
    <row r="166" spans="1:10" ht="36.75" customHeight="1" x14ac:dyDescent="0.25">
      <c r="A166" s="72"/>
      <c r="B166" s="62"/>
      <c r="C166" s="55"/>
      <c r="D166" s="27" t="s">
        <v>19</v>
      </c>
      <c r="E166" s="16"/>
      <c r="F166" s="16"/>
      <c r="G166" s="16">
        <v>0</v>
      </c>
      <c r="H166" s="16">
        <v>0</v>
      </c>
      <c r="I166" s="16">
        <v>0</v>
      </c>
      <c r="J166" s="15">
        <f t="shared" si="39"/>
        <v>0</v>
      </c>
    </row>
    <row r="167" spans="1:10" ht="34.5" customHeight="1" x14ac:dyDescent="0.25">
      <c r="A167" s="72"/>
      <c r="B167" s="62"/>
      <c r="C167" s="55"/>
      <c r="D167" s="27" t="s">
        <v>28</v>
      </c>
      <c r="E167" s="16"/>
      <c r="F167" s="16"/>
      <c r="G167" s="16">
        <v>0</v>
      </c>
      <c r="H167" s="16">
        <v>0</v>
      </c>
      <c r="I167" s="16">
        <v>0</v>
      </c>
      <c r="J167" s="15">
        <f t="shared" si="39"/>
        <v>0</v>
      </c>
    </row>
    <row r="168" spans="1:10" ht="14.25" customHeight="1" x14ac:dyDescent="0.25">
      <c r="A168" s="72">
        <v>15</v>
      </c>
      <c r="B168" s="62" t="s">
        <v>9</v>
      </c>
      <c r="C168" s="55" t="s">
        <v>56</v>
      </c>
      <c r="D168" s="33" t="s">
        <v>6</v>
      </c>
      <c r="E168" s="31">
        <f>SUM(E169:E173)</f>
        <v>13.8</v>
      </c>
      <c r="F168" s="31">
        <f t="shared" ref="F168" si="40">SUM(F169:F173)</f>
        <v>15.1</v>
      </c>
      <c r="G168" s="31">
        <f t="shared" ref="G168" si="41">SUM(G169:G173)</f>
        <v>15.1</v>
      </c>
      <c r="H168" s="31">
        <f t="shared" ref="H168" si="42">SUM(H169:H173)</f>
        <v>15.1</v>
      </c>
      <c r="I168" s="31">
        <f t="shared" ref="I168" si="43">SUM(I169:I173)</f>
        <v>15.1</v>
      </c>
      <c r="J168" s="32">
        <f t="shared" ref="J168" si="44">SUM(J169:J173)</f>
        <v>74.2</v>
      </c>
    </row>
    <row r="169" spans="1:10" ht="21.75" customHeight="1" x14ac:dyDescent="0.25">
      <c r="A169" s="72"/>
      <c r="B169" s="62"/>
      <c r="C169" s="55"/>
      <c r="D169" s="30" t="s">
        <v>16</v>
      </c>
      <c r="E169" s="31"/>
      <c r="F169" s="31"/>
      <c r="G169" s="31"/>
      <c r="H169" s="31"/>
      <c r="I169" s="31"/>
      <c r="J169" s="32">
        <f t="shared" ref="J169" si="45">SUM(E169:I169)</f>
        <v>0</v>
      </c>
    </row>
    <row r="170" spans="1:10" ht="22.5" customHeight="1" x14ac:dyDescent="0.25">
      <c r="A170" s="72"/>
      <c r="B170" s="62"/>
      <c r="C170" s="55"/>
      <c r="D170" s="30" t="s">
        <v>17</v>
      </c>
      <c r="E170" s="31">
        <v>13.8</v>
      </c>
      <c r="F170" s="31">
        <v>15.1</v>
      </c>
      <c r="G170" s="31">
        <v>15.1</v>
      </c>
      <c r="H170" s="31">
        <v>15.1</v>
      </c>
      <c r="I170" s="31">
        <v>15.1</v>
      </c>
      <c r="J170" s="32">
        <f>SUM(E170:I170)</f>
        <v>74.2</v>
      </c>
    </row>
    <row r="171" spans="1:10" ht="25.5" customHeight="1" x14ac:dyDescent="0.25">
      <c r="A171" s="72"/>
      <c r="B171" s="62"/>
      <c r="C171" s="55"/>
      <c r="D171" s="30" t="s">
        <v>18</v>
      </c>
      <c r="E171" s="31"/>
      <c r="F171" s="31"/>
      <c r="G171" s="31"/>
      <c r="H171" s="31"/>
      <c r="I171" s="31"/>
      <c r="J171" s="32">
        <f t="shared" ref="J171:J173" si="46">SUM(E171:I171)</f>
        <v>0</v>
      </c>
    </row>
    <row r="172" spans="1:10" ht="40.5" customHeight="1" x14ac:dyDescent="0.25">
      <c r="A172" s="72"/>
      <c r="B172" s="62"/>
      <c r="C172" s="55"/>
      <c r="D172" s="30" t="s">
        <v>19</v>
      </c>
      <c r="E172" s="31"/>
      <c r="F172" s="31"/>
      <c r="G172" s="31"/>
      <c r="H172" s="31"/>
      <c r="I172" s="31"/>
      <c r="J172" s="32">
        <f t="shared" si="46"/>
        <v>0</v>
      </c>
    </row>
    <row r="173" spans="1:10" ht="151.5" customHeight="1" x14ac:dyDescent="0.25">
      <c r="A173" s="72"/>
      <c r="B173" s="62"/>
      <c r="C173" s="55"/>
      <c r="D173" s="30" t="s">
        <v>28</v>
      </c>
      <c r="E173" s="31"/>
      <c r="F173" s="31"/>
      <c r="G173" s="31"/>
      <c r="H173" s="31"/>
      <c r="I173" s="31"/>
      <c r="J173" s="32">
        <f t="shared" si="46"/>
        <v>0</v>
      </c>
    </row>
    <row r="174" spans="1:10" ht="13.5" customHeight="1" x14ac:dyDescent="0.25">
      <c r="A174" s="72">
        <v>16</v>
      </c>
      <c r="B174" s="62" t="s">
        <v>9</v>
      </c>
      <c r="C174" s="55" t="s">
        <v>59</v>
      </c>
      <c r="D174" s="33" t="s">
        <v>6</v>
      </c>
      <c r="E174" s="31">
        <f>SUM(E175:E179)</f>
        <v>3567</v>
      </c>
      <c r="F174" s="31">
        <f t="shared" ref="F174:J174" si="47">SUM(F175:F179)</f>
        <v>3567</v>
      </c>
      <c r="G174" s="31">
        <f t="shared" si="47"/>
        <v>3567</v>
      </c>
      <c r="H174" s="31">
        <f t="shared" si="47"/>
        <v>3567</v>
      </c>
      <c r="I174" s="31">
        <f t="shared" si="47"/>
        <v>3567</v>
      </c>
      <c r="J174" s="32">
        <f t="shared" si="47"/>
        <v>17835</v>
      </c>
    </row>
    <row r="175" spans="1:10" ht="18.75" customHeight="1" x14ac:dyDescent="0.25">
      <c r="A175" s="72"/>
      <c r="B175" s="62"/>
      <c r="C175" s="55"/>
      <c r="D175" s="30" t="s">
        <v>16</v>
      </c>
      <c r="E175" s="31"/>
      <c r="F175" s="31"/>
      <c r="G175" s="31"/>
      <c r="H175" s="31"/>
      <c r="I175" s="31"/>
      <c r="J175" s="32">
        <f t="shared" ref="J175" si="48">SUM(E175:I175)</f>
        <v>0</v>
      </c>
    </row>
    <row r="176" spans="1:10" ht="15" customHeight="1" x14ac:dyDescent="0.25">
      <c r="A176" s="72"/>
      <c r="B176" s="62"/>
      <c r="C176" s="55"/>
      <c r="D176" s="30" t="s">
        <v>17</v>
      </c>
      <c r="E176" s="31"/>
      <c r="F176" s="31"/>
      <c r="G176" s="31"/>
      <c r="H176" s="31"/>
      <c r="I176" s="31"/>
      <c r="J176" s="32">
        <f>SUM(E176:I176)</f>
        <v>0</v>
      </c>
    </row>
    <row r="177" spans="1:10" ht="15" customHeight="1" x14ac:dyDescent="0.25">
      <c r="A177" s="72"/>
      <c r="B177" s="62"/>
      <c r="C177" s="55"/>
      <c r="D177" s="30" t="s">
        <v>18</v>
      </c>
      <c r="E177" s="31">
        <v>3567</v>
      </c>
      <c r="F177" s="31">
        <v>3567</v>
      </c>
      <c r="G177" s="31">
        <v>3567</v>
      </c>
      <c r="H177" s="31">
        <v>3567</v>
      </c>
      <c r="I177" s="31">
        <v>3567</v>
      </c>
      <c r="J177" s="32">
        <f t="shared" ref="J177:J179" si="49">SUM(E177:I177)</f>
        <v>17835</v>
      </c>
    </row>
    <row r="178" spans="1:10" ht="30" x14ac:dyDescent="0.25">
      <c r="A178" s="72"/>
      <c r="B178" s="62"/>
      <c r="C178" s="55"/>
      <c r="D178" s="30" t="s">
        <v>19</v>
      </c>
      <c r="E178" s="31"/>
      <c r="F178" s="31"/>
      <c r="G178" s="31"/>
      <c r="H178" s="31"/>
      <c r="I178" s="31"/>
      <c r="J178" s="32">
        <f t="shared" si="49"/>
        <v>0</v>
      </c>
    </row>
    <row r="179" spans="1:10" x14ac:dyDescent="0.25">
      <c r="A179" s="72"/>
      <c r="B179" s="62"/>
      <c r="C179" s="55"/>
      <c r="D179" s="30" t="s">
        <v>28</v>
      </c>
      <c r="E179" s="31"/>
      <c r="F179" s="31"/>
      <c r="G179" s="31"/>
      <c r="H179" s="31"/>
      <c r="I179" s="31"/>
      <c r="J179" s="32">
        <f t="shared" si="49"/>
        <v>0</v>
      </c>
    </row>
    <row r="180" spans="1:10" x14ac:dyDescent="0.25">
      <c r="A180" s="72">
        <v>17</v>
      </c>
      <c r="B180" s="62" t="s">
        <v>9</v>
      </c>
      <c r="C180" s="80" t="s">
        <v>82</v>
      </c>
      <c r="D180" s="33" t="s">
        <v>6</v>
      </c>
      <c r="E180" s="31">
        <f>E186+E192+E198</f>
        <v>909.30000000000007</v>
      </c>
      <c r="F180" s="31"/>
      <c r="G180" s="31"/>
      <c r="H180" s="31"/>
      <c r="I180" s="31"/>
      <c r="J180" s="32">
        <f>SUM(E180:I180)</f>
        <v>909.30000000000007</v>
      </c>
    </row>
    <row r="181" spans="1:10" x14ac:dyDescent="0.25">
      <c r="A181" s="72"/>
      <c r="B181" s="62"/>
      <c r="C181" s="81"/>
      <c r="D181" s="30" t="s">
        <v>16</v>
      </c>
      <c r="E181" s="31"/>
      <c r="F181" s="31"/>
      <c r="G181" s="31"/>
      <c r="H181" s="31"/>
      <c r="I181" s="32"/>
      <c r="J181" s="32">
        <f t="shared" ref="J181:J185" si="50">SUM(E181:I181)</f>
        <v>0</v>
      </c>
    </row>
    <row r="182" spans="1:10" x14ac:dyDescent="0.25">
      <c r="A182" s="72"/>
      <c r="B182" s="62"/>
      <c r="C182" s="81"/>
      <c r="D182" s="30" t="s">
        <v>17</v>
      </c>
      <c r="E182" s="44">
        <f>E188+E194+E200</f>
        <v>900</v>
      </c>
      <c r="F182" s="45"/>
      <c r="G182" s="46"/>
      <c r="H182" s="44"/>
      <c r="I182" s="47"/>
      <c r="J182" s="32">
        <f t="shared" si="50"/>
        <v>900</v>
      </c>
    </row>
    <row r="183" spans="1:10" x14ac:dyDescent="0.25">
      <c r="A183" s="72"/>
      <c r="B183" s="62"/>
      <c r="C183" s="81"/>
      <c r="D183" s="30" t="s">
        <v>18</v>
      </c>
      <c r="E183" s="44">
        <f>E189+E195+E201</f>
        <v>9.3000000000000007</v>
      </c>
      <c r="F183" s="47"/>
      <c r="G183" s="44"/>
      <c r="H183" s="44"/>
      <c r="I183" s="47"/>
      <c r="J183" s="32">
        <f t="shared" si="50"/>
        <v>9.3000000000000007</v>
      </c>
    </row>
    <row r="184" spans="1:10" ht="30" x14ac:dyDescent="0.25">
      <c r="A184" s="72"/>
      <c r="B184" s="62"/>
      <c r="C184" s="81"/>
      <c r="D184" s="30" t="s">
        <v>19</v>
      </c>
      <c r="E184" s="47"/>
      <c r="F184" s="44"/>
      <c r="G184" s="47"/>
      <c r="H184" s="44"/>
      <c r="I184" s="44"/>
      <c r="J184" s="32">
        <f t="shared" si="50"/>
        <v>0</v>
      </c>
    </row>
    <row r="185" spans="1:10" ht="154.5" customHeight="1" x14ac:dyDescent="0.25">
      <c r="A185" s="72"/>
      <c r="B185" s="62"/>
      <c r="C185" s="81"/>
      <c r="D185" s="30" t="s">
        <v>28</v>
      </c>
      <c r="E185" s="47"/>
      <c r="F185" s="44"/>
      <c r="G185" s="47"/>
      <c r="H185" s="44"/>
      <c r="I185" s="44"/>
      <c r="J185" s="32">
        <f t="shared" si="50"/>
        <v>0</v>
      </c>
    </row>
    <row r="186" spans="1:10" ht="15" customHeight="1" x14ac:dyDescent="0.25">
      <c r="A186" s="83" t="s">
        <v>83</v>
      </c>
      <c r="B186" s="51" t="s">
        <v>73</v>
      </c>
      <c r="C186" s="82" t="s">
        <v>86</v>
      </c>
      <c r="D186" s="8" t="s">
        <v>6</v>
      </c>
      <c r="E186" s="16">
        <f>E187+E188+E189</f>
        <v>303.10000000000002</v>
      </c>
      <c r="F186" s="16">
        <f>F187+F188+F189</f>
        <v>0</v>
      </c>
      <c r="G186" s="16">
        <f t="shared" ref="G186:I186" si="51">G187+G188+G189</f>
        <v>0</v>
      </c>
      <c r="H186" s="16">
        <f t="shared" si="51"/>
        <v>0</v>
      </c>
      <c r="I186" s="16">
        <f t="shared" si="51"/>
        <v>0</v>
      </c>
      <c r="J186" s="15">
        <f t="shared" ref="J186:J203" si="52">SUM(E186:I186)</f>
        <v>303.10000000000002</v>
      </c>
    </row>
    <row r="187" spans="1:10" x14ac:dyDescent="0.25">
      <c r="A187" s="84"/>
      <c r="B187" s="52"/>
      <c r="C187" s="82"/>
      <c r="D187" s="42" t="s">
        <v>16</v>
      </c>
      <c r="E187" s="16"/>
      <c r="F187" s="16"/>
      <c r="G187" s="16"/>
      <c r="H187" s="16"/>
      <c r="I187" s="16"/>
      <c r="J187" s="15">
        <f t="shared" si="52"/>
        <v>0</v>
      </c>
    </row>
    <row r="188" spans="1:10" x14ac:dyDescent="0.25">
      <c r="A188" s="84"/>
      <c r="B188" s="52"/>
      <c r="C188" s="82"/>
      <c r="D188" s="42" t="s">
        <v>17</v>
      </c>
      <c r="E188" s="16">
        <v>300</v>
      </c>
      <c r="F188" s="16"/>
      <c r="G188" s="16"/>
      <c r="H188" s="16"/>
      <c r="I188" s="16"/>
      <c r="J188" s="15">
        <f t="shared" si="52"/>
        <v>300</v>
      </c>
    </row>
    <row r="189" spans="1:10" x14ac:dyDescent="0.25">
      <c r="A189" s="84"/>
      <c r="B189" s="52"/>
      <c r="C189" s="82"/>
      <c r="D189" s="42" t="s">
        <v>18</v>
      </c>
      <c r="E189" s="16">
        <v>3.1</v>
      </c>
      <c r="F189" s="16"/>
      <c r="G189" s="16"/>
      <c r="H189" s="16"/>
      <c r="I189" s="16"/>
      <c r="J189" s="15">
        <f t="shared" si="52"/>
        <v>3.1</v>
      </c>
    </row>
    <row r="190" spans="1:10" ht="30" x14ac:dyDescent="0.25">
      <c r="A190" s="84"/>
      <c r="B190" s="52"/>
      <c r="C190" s="82"/>
      <c r="D190" s="42" t="s">
        <v>19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5">
        <f t="shared" si="52"/>
        <v>0</v>
      </c>
    </row>
    <row r="191" spans="1:10" ht="258" customHeight="1" x14ac:dyDescent="0.25">
      <c r="A191" s="84"/>
      <c r="B191" s="52"/>
      <c r="C191" s="82"/>
      <c r="D191" s="42" t="s">
        <v>28</v>
      </c>
      <c r="E191" s="16">
        <v>0</v>
      </c>
      <c r="F191" s="48">
        <v>0</v>
      </c>
      <c r="G191" s="16">
        <v>0</v>
      </c>
      <c r="H191" s="16">
        <v>0</v>
      </c>
      <c r="I191" s="16">
        <v>0</v>
      </c>
      <c r="J191" s="15">
        <f t="shared" si="52"/>
        <v>0</v>
      </c>
    </row>
    <row r="192" spans="1:10" x14ac:dyDescent="0.25">
      <c r="A192" s="83" t="s">
        <v>84</v>
      </c>
      <c r="B192" s="51" t="s">
        <v>73</v>
      </c>
      <c r="C192" s="82" t="s">
        <v>87</v>
      </c>
      <c r="D192" s="8" t="s">
        <v>6</v>
      </c>
      <c r="E192" s="16">
        <f>E193+E194+E195</f>
        <v>303.10000000000002</v>
      </c>
      <c r="F192" s="16">
        <f>F193+F194+F195</f>
        <v>0</v>
      </c>
      <c r="G192" s="16">
        <f t="shared" ref="G192:I192" si="53">G193+G194+G195</f>
        <v>0</v>
      </c>
      <c r="H192" s="16">
        <f t="shared" si="53"/>
        <v>0</v>
      </c>
      <c r="I192" s="16">
        <f t="shared" si="53"/>
        <v>0</v>
      </c>
      <c r="J192" s="15">
        <f t="shared" si="52"/>
        <v>303.10000000000002</v>
      </c>
    </row>
    <row r="193" spans="1:10" x14ac:dyDescent="0.25">
      <c r="A193" s="84"/>
      <c r="B193" s="52"/>
      <c r="C193" s="82"/>
      <c r="D193" s="42" t="s">
        <v>16</v>
      </c>
      <c r="E193" s="16"/>
      <c r="F193" s="16"/>
      <c r="G193" s="16"/>
      <c r="H193" s="16"/>
      <c r="I193" s="16"/>
      <c r="J193" s="15">
        <f t="shared" si="52"/>
        <v>0</v>
      </c>
    </row>
    <row r="194" spans="1:10" x14ac:dyDescent="0.25">
      <c r="A194" s="84"/>
      <c r="B194" s="52"/>
      <c r="C194" s="82"/>
      <c r="D194" s="42" t="s">
        <v>17</v>
      </c>
      <c r="E194" s="16">
        <v>300</v>
      </c>
      <c r="F194" s="16"/>
      <c r="G194" s="16"/>
      <c r="H194" s="16"/>
      <c r="I194" s="16"/>
      <c r="J194" s="15">
        <f t="shared" si="52"/>
        <v>300</v>
      </c>
    </row>
    <row r="195" spans="1:10" x14ac:dyDescent="0.25">
      <c r="A195" s="84"/>
      <c r="B195" s="52"/>
      <c r="C195" s="82"/>
      <c r="D195" s="42" t="s">
        <v>18</v>
      </c>
      <c r="E195" s="16">
        <v>3.1</v>
      </c>
      <c r="F195" s="16"/>
      <c r="G195" s="16"/>
      <c r="H195" s="16"/>
      <c r="I195" s="16"/>
      <c r="J195" s="15">
        <f t="shared" si="52"/>
        <v>3.1</v>
      </c>
    </row>
    <row r="196" spans="1:10" ht="30" x14ac:dyDescent="0.25">
      <c r="A196" s="84"/>
      <c r="B196" s="52"/>
      <c r="C196" s="82"/>
      <c r="D196" s="42" t="s">
        <v>19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5">
        <f t="shared" si="52"/>
        <v>0</v>
      </c>
    </row>
    <row r="197" spans="1:10" ht="217.5" customHeight="1" x14ac:dyDescent="0.25">
      <c r="A197" s="84"/>
      <c r="B197" s="52"/>
      <c r="C197" s="82"/>
      <c r="D197" s="42" t="s">
        <v>28</v>
      </c>
      <c r="E197" s="16">
        <v>0</v>
      </c>
      <c r="F197" s="48">
        <v>0</v>
      </c>
      <c r="G197" s="16">
        <v>0</v>
      </c>
      <c r="H197" s="16">
        <v>0</v>
      </c>
      <c r="I197" s="16">
        <v>0</v>
      </c>
      <c r="J197" s="15">
        <f t="shared" si="52"/>
        <v>0</v>
      </c>
    </row>
    <row r="198" spans="1:10" x14ac:dyDescent="0.25">
      <c r="A198" s="79" t="s">
        <v>85</v>
      </c>
      <c r="B198" s="62" t="s">
        <v>73</v>
      </c>
      <c r="C198" s="82" t="s">
        <v>88</v>
      </c>
      <c r="D198" s="8" t="s">
        <v>6</v>
      </c>
      <c r="E198" s="16">
        <f>E199+E200+E201</f>
        <v>303.10000000000002</v>
      </c>
      <c r="F198" s="16">
        <f>F199+F200+F201</f>
        <v>0</v>
      </c>
      <c r="G198" s="16">
        <f t="shared" ref="G198:I198" si="54">G199+G200+G201</f>
        <v>0</v>
      </c>
      <c r="H198" s="16">
        <f t="shared" si="54"/>
        <v>0</v>
      </c>
      <c r="I198" s="16">
        <f t="shared" si="54"/>
        <v>0</v>
      </c>
      <c r="J198" s="15">
        <f t="shared" si="52"/>
        <v>303.10000000000002</v>
      </c>
    </row>
    <row r="199" spans="1:10" x14ac:dyDescent="0.25">
      <c r="A199" s="79"/>
      <c r="B199" s="62"/>
      <c r="C199" s="82"/>
      <c r="D199" s="42" t="s">
        <v>16</v>
      </c>
      <c r="E199" s="16"/>
      <c r="F199" s="16"/>
      <c r="G199" s="16"/>
      <c r="H199" s="16"/>
      <c r="I199" s="16"/>
      <c r="J199" s="15">
        <f t="shared" si="52"/>
        <v>0</v>
      </c>
    </row>
    <row r="200" spans="1:10" x14ac:dyDescent="0.25">
      <c r="A200" s="79"/>
      <c r="B200" s="62"/>
      <c r="C200" s="82"/>
      <c r="D200" s="42" t="s">
        <v>17</v>
      </c>
      <c r="E200" s="16">
        <v>300</v>
      </c>
      <c r="F200" s="16"/>
      <c r="G200" s="16"/>
      <c r="H200" s="16"/>
      <c r="I200" s="16"/>
      <c r="J200" s="15">
        <f t="shared" si="52"/>
        <v>300</v>
      </c>
    </row>
    <row r="201" spans="1:10" x14ac:dyDescent="0.25">
      <c r="A201" s="79"/>
      <c r="B201" s="62"/>
      <c r="C201" s="82"/>
      <c r="D201" s="42" t="s">
        <v>18</v>
      </c>
      <c r="E201" s="16">
        <v>3.1</v>
      </c>
      <c r="F201" s="16"/>
      <c r="G201" s="16"/>
      <c r="H201" s="16"/>
      <c r="I201" s="16"/>
      <c r="J201" s="15">
        <f t="shared" si="52"/>
        <v>3.1</v>
      </c>
    </row>
    <row r="202" spans="1:10" ht="30" x14ac:dyDescent="0.25">
      <c r="A202" s="79"/>
      <c r="B202" s="62"/>
      <c r="C202" s="82"/>
      <c r="D202" s="42" t="s">
        <v>19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5">
        <f t="shared" si="52"/>
        <v>0</v>
      </c>
    </row>
    <row r="203" spans="1:10" ht="236.25" customHeight="1" x14ac:dyDescent="0.25">
      <c r="A203" s="79"/>
      <c r="B203" s="62"/>
      <c r="C203" s="82"/>
      <c r="D203" s="42" t="s">
        <v>28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5">
        <f t="shared" si="52"/>
        <v>0</v>
      </c>
    </row>
    <row r="204" spans="1:10" x14ac:dyDescent="0.25">
      <c r="E204" s="49"/>
    </row>
  </sheetData>
  <mergeCells count="85">
    <mergeCell ref="A198:A203"/>
    <mergeCell ref="C198:C203"/>
    <mergeCell ref="B186:B191"/>
    <mergeCell ref="B192:B197"/>
    <mergeCell ref="B198:B203"/>
    <mergeCell ref="B180:B185"/>
    <mergeCell ref="C180:C185"/>
    <mergeCell ref="A180:A185"/>
    <mergeCell ref="C186:C191"/>
    <mergeCell ref="C192:C197"/>
    <mergeCell ref="A186:A191"/>
    <mergeCell ref="A192:A197"/>
    <mergeCell ref="B136:B142"/>
    <mergeCell ref="A136:A142"/>
    <mergeCell ref="B143:B149"/>
    <mergeCell ref="A143:A149"/>
    <mergeCell ref="A50:A55"/>
    <mergeCell ref="B108:B114"/>
    <mergeCell ref="A108:A114"/>
    <mergeCell ref="B115:B121"/>
    <mergeCell ref="A115:A121"/>
    <mergeCell ref="B122:B128"/>
    <mergeCell ref="A122:A128"/>
    <mergeCell ref="B129:B135"/>
    <mergeCell ref="A129:A135"/>
    <mergeCell ref="C115:C121"/>
    <mergeCell ref="C122:C128"/>
    <mergeCell ref="C129:C135"/>
    <mergeCell ref="C136:C142"/>
    <mergeCell ref="C143:C149"/>
    <mergeCell ref="C56:C61"/>
    <mergeCell ref="A174:A179"/>
    <mergeCell ref="B174:B179"/>
    <mergeCell ref="C174:C179"/>
    <mergeCell ref="A12:J12"/>
    <mergeCell ref="A14:A15"/>
    <mergeCell ref="B14:B15"/>
    <mergeCell ref="C14:C15"/>
    <mergeCell ref="D14:D15"/>
    <mergeCell ref="E14:J14"/>
    <mergeCell ref="A16:A21"/>
    <mergeCell ref="B16:B21"/>
    <mergeCell ref="C16:C21"/>
    <mergeCell ref="A22:A31"/>
    <mergeCell ref="B22:B31"/>
    <mergeCell ref="C22:C31"/>
    <mergeCell ref="C73:C82"/>
    <mergeCell ref="B73:B82"/>
    <mergeCell ref="A73:A82"/>
    <mergeCell ref="A32:A39"/>
    <mergeCell ref="B32:B39"/>
    <mergeCell ref="C32:C39"/>
    <mergeCell ref="A40:A49"/>
    <mergeCell ref="B40:B49"/>
    <mergeCell ref="C40:C49"/>
    <mergeCell ref="B50:B55"/>
    <mergeCell ref="C50:C55"/>
    <mergeCell ref="B62:B72"/>
    <mergeCell ref="A62:A72"/>
    <mergeCell ref="C62:C72"/>
    <mergeCell ref="A56:A61"/>
    <mergeCell ref="B56:B61"/>
    <mergeCell ref="C96:C101"/>
    <mergeCell ref="A102:A107"/>
    <mergeCell ref="B102:B107"/>
    <mergeCell ref="C102:C107"/>
    <mergeCell ref="A83:A95"/>
    <mergeCell ref="B83:B95"/>
    <mergeCell ref="C83:C95"/>
    <mergeCell ref="H2:J2"/>
    <mergeCell ref="A162:A167"/>
    <mergeCell ref="B162:B167"/>
    <mergeCell ref="C162:C167"/>
    <mergeCell ref="A168:A173"/>
    <mergeCell ref="B168:B173"/>
    <mergeCell ref="C168:C173"/>
    <mergeCell ref="C108:C114"/>
    <mergeCell ref="A156:A161"/>
    <mergeCell ref="B156:B161"/>
    <mergeCell ref="C156:C161"/>
    <mergeCell ref="C150:C155"/>
    <mergeCell ref="B150:B155"/>
    <mergeCell ref="A150:A155"/>
    <mergeCell ref="A96:A101"/>
    <mergeCell ref="B96:B101"/>
  </mergeCells>
  <pageMargins left="0.51181102362204722" right="0.31496062992125984" top="0.74803149606299213" bottom="0.39370078740157483" header="0.31496062992125984" footer="0.39370078740157483"/>
  <pageSetup paperSize="9" scale="78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 № 4</vt:lpstr>
      <vt:lpstr>Прил №5</vt:lpstr>
      <vt:lpstr>'Прил № 4'!Заголовки_для_печати</vt:lpstr>
      <vt:lpstr>'Прил №5'!Заголовки_для_печати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Гл. Экономист</dc:creator>
  <cp:lastModifiedBy>Гл. Экономист</cp:lastModifiedBy>
  <cp:lastPrinted>2021-09-29T08:05:52Z</cp:lastPrinted>
  <dcterms:created xsi:type="dcterms:W3CDTF">2014-03-21T04:13:06Z</dcterms:created>
  <dcterms:modified xsi:type="dcterms:W3CDTF">2021-09-29T08:05:53Z</dcterms:modified>
</cp:coreProperties>
</file>