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490" windowHeight="6795" tabRatio="771" activeTab="1"/>
  </bookViews>
  <sheets>
    <sheet name="Прил № 4" sheetId="1" r:id="rId1"/>
    <sheet name="Прил №5" sheetId="2" r:id="rId2"/>
  </sheets>
  <definedNames>
    <definedName name="_xlnm._FilterDatabase" localSheetId="1" hidden="1">'Прил №5'!$A$14:$J$170</definedName>
    <definedName name="_xlnm.Print_Titles" localSheetId="0">'Прил № 4'!$14:$15</definedName>
    <definedName name="_xlnm.Print_Titles" localSheetId="1">'Прил №5'!$14:$15</definedName>
  </definedNames>
  <calcPr calcId="145621"/>
</workbook>
</file>

<file path=xl/calcChain.xml><?xml version="1.0" encoding="utf-8"?>
<calcChain xmlns="http://schemas.openxmlformats.org/spreadsheetml/2006/main">
  <c r="J114" i="1" l="1"/>
  <c r="J113" i="1"/>
  <c r="J112" i="1"/>
  <c r="F74" i="1" l="1"/>
  <c r="F71" i="1"/>
  <c r="F162" i="2"/>
  <c r="F153" i="2"/>
  <c r="F152" i="2"/>
  <c r="F18" i="2"/>
  <c r="F17" i="2"/>
  <c r="E162" i="2"/>
  <c r="J166" i="2"/>
  <c r="J167" i="2"/>
  <c r="E156" i="2"/>
  <c r="F73" i="1"/>
  <c r="G73" i="1"/>
  <c r="H73" i="1"/>
  <c r="I73" i="1"/>
  <c r="J75" i="1"/>
  <c r="F150" i="2" l="1"/>
  <c r="J74" i="1"/>
  <c r="J73" i="1"/>
  <c r="E71" i="1" l="1"/>
  <c r="F70" i="1"/>
  <c r="G71" i="1"/>
  <c r="G70" i="1" s="1"/>
  <c r="H71" i="1"/>
  <c r="H70" i="1" s="1"/>
  <c r="I71" i="1"/>
  <c r="I70" i="1" s="1"/>
  <c r="J72" i="1"/>
  <c r="J71" i="1" l="1"/>
  <c r="J70" i="1"/>
  <c r="G111" i="2"/>
  <c r="G109" i="2" l="1"/>
  <c r="G112" i="2"/>
  <c r="J135" i="2" l="1"/>
  <c r="J134" i="2"/>
  <c r="J129" i="2"/>
  <c r="G129" i="2"/>
  <c r="G122" i="2"/>
  <c r="F109" i="1" l="1"/>
  <c r="G110" i="1"/>
  <c r="G109" i="1" s="1"/>
  <c r="H110" i="1"/>
  <c r="H109" i="1" s="1"/>
  <c r="I110" i="1"/>
  <c r="I109" i="1" s="1"/>
  <c r="J111" i="1"/>
  <c r="F106" i="1"/>
  <c r="J108" i="1"/>
  <c r="F103" i="1"/>
  <c r="G104" i="1"/>
  <c r="G103" i="1" s="1"/>
  <c r="H104" i="1"/>
  <c r="H103" i="1" s="1"/>
  <c r="I104" i="1"/>
  <c r="I103" i="1" s="1"/>
  <c r="J105" i="1"/>
  <c r="F100" i="1"/>
  <c r="J102" i="1"/>
  <c r="H65" i="1"/>
  <c r="H64" i="1" s="1"/>
  <c r="I65" i="1"/>
  <c r="I64" i="1" s="1"/>
  <c r="F65" i="2"/>
  <c r="F43" i="2"/>
  <c r="F40" i="2" s="1"/>
  <c r="J109" i="1" l="1"/>
  <c r="J110" i="1"/>
  <c r="J103" i="1"/>
  <c r="J104" i="1"/>
  <c r="F194" i="2"/>
  <c r="F195" i="2"/>
  <c r="G17" i="2"/>
  <c r="H109" i="2"/>
  <c r="I109" i="2"/>
  <c r="F109" i="2"/>
  <c r="H110" i="2"/>
  <c r="I110" i="2"/>
  <c r="H111" i="2"/>
  <c r="I111" i="2"/>
  <c r="F111" i="2"/>
  <c r="H112" i="2"/>
  <c r="I112" i="2"/>
  <c r="F112" i="2"/>
  <c r="G194" i="2"/>
  <c r="H194" i="2"/>
  <c r="I194" i="2"/>
  <c r="G195" i="2"/>
  <c r="H195" i="2"/>
  <c r="I195" i="2"/>
  <c r="E195" i="2"/>
  <c r="E234" i="2"/>
  <c r="F234" i="2"/>
  <c r="G234" i="2"/>
  <c r="H234" i="2"/>
  <c r="I234" i="2"/>
  <c r="J235" i="2"/>
  <c r="J236" i="2"/>
  <c r="J237" i="2"/>
  <c r="J238" i="2"/>
  <c r="J239" i="2"/>
  <c r="E222" i="2"/>
  <c r="F222" i="2"/>
  <c r="G222" i="2"/>
  <c r="H222" i="2"/>
  <c r="I222" i="2"/>
  <c r="J223" i="2"/>
  <c r="J224" i="2"/>
  <c r="J225" i="2"/>
  <c r="J226" i="2"/>
  <c r="J227" i="2"/>
  <c r="E228" i="2"/>
  <c r="F228" i="2"/>
  <c r="G228" i="2"/>
  <c r="H228" i="2"/>
  <c r="I228" i="2"/>
  <c r="J229" i="2"/>
  <c r="J230" i="2"/>
  <c r="J231" i="2"/>
  <c r="J232" i="2"/>
  <c r="J233" i="2"/>
  <c r="E216" i="2"/>
  <c r="F216" i="2"/>
  <c r="G216" i="2"/>
  <c r="H216" i="2"/>
  <c r="I216" i="2"/>
  <c r="J217" i="2"/>
  <c r="J218" i="2"/>
  <c r="J219" i="2"/>
  <c r="J220" i="2"/>
  <c r="J221" i="2"/>
  <c r="G145" i="2"/>
  <c r="G143" i="2" l="1"/>
  <c r="G65" i="1" s="1"/>
  <c r="G64" i="1" s="1"/>
  <c r="G110" i="2"/>
  <c r="J234" i="2"/>
  <c r="J222" i="2"/>
  <c r="J228" i="2"/>
  <c r="J216" i="2"/>
  <c r="E17" i="2"/>
  <c r="J116" i="2" l="1"/>
  <c r="J118" i="2"/>
  <c r="J119" i="2"/>
  <c r="J120" i="2"/>
  <c r="J121" i="2"/>
  <c r="J125" i="2"/>
  <c r="J126" i="2"/>
  <c r="J127" i="2"/>
  <c r="J128" i="2"/>
  <c r="J137" i="2"/>
  <c r="J139" i="2"/>
  <c r="J140" i="2"/>
  <c r="J141" i="2"/>
  <c r="J142" i="2"/>
  <c r="J144" i="2"/>
  <c r="J146" i="2"/>
  <c r="J147" i="2"/>
  <c r="J148" i="2"/>
  <c r="J149" i="2"/>
  <c r="I17" i="2" l="1"/>
  <c r="H17" i="2"/>
  <c r="H55" i="1" l="1"/>
  <c r="H56" i="1" s="1"/>
  <c r="I55" i="1"/>
  <c r="I56" i="1" s="1"/>
  <c r="J96" i="1"/>
  <c r="F98" i="1"/>
  <c r="F97" i="1" s="1"/>
  <c r="G98" i="1"/>
  <c r="G97" i="1" s="1"/>
  <c r="H98" i="1"/>
  <c r="H97" i="1" s="1"/>
  <c r="I98" i="1"/>
  <c r="I97" i="1" s="1"/>
  <c r="J99" i="1"/>
  <c r="G92" i="1"/>
  <c r="G91" i="1" s="1"/>
  <c r="H92" i="1"/>
  <c r="H91" i="1" s="1"/>
  <c r="I92" i="1"/>
  <c r="I91" i="1" s="1"/>
  <c r="J93" i="1"/>
  <c r="J90" i="1"/>
  <c r="I108" i="2" l="1"/>
  <c r="H108" i="2"/>
  <c r="F117" i="2"/>
  <c r="J195" i="2"/>
  <c r="E194" i="2"/>
  <c r="J194" i="2" s="1"/>
  <c r="J215" i="2"/>
  <c r="J214" i="2"/>
  <c r="J213" i="2"/>
  <c r="J212" i="2"/>
  <c r="J211" i="2"/>
  <c r="I210" i="2"/>
  <c r="I107" i="1" s="1"/>
  <c r="I106" i="1" s="1"/>
  <c r="H210" i="2"/>
  <c r="H107" i="1" s="1"/>
  <c r="H106" i="1" s="1"/>
  <c r="G210" i="2"/>
  <c r="G107" i="1" s="1"/>
  <c r="F210" i="2"/>
  <c r="E210" i="2"/>
  <c r="J209" i="2"/>
  <c r="J208" i="2"/>
  <c r="J207" i="2"/>
  <c r="J206" i="2"/>
  <c r="J205" i="2"/>
  <c r="I204" i="2"/>
  <c r="I101" i="1" s="1"/>
  <c r="I100" i="1" s="1"/>
  <c r="H204" i="2"/>
  <c r="H101" i="1" s="1"/>
  <c r="H100" i="1" s="1"/>
  <c r="G204" i="2"/>
  <c r="G101" i="1" s="1"/>
  <c r="F204" i="2"/>
  <c r="E204" i="2"/>
  <c r="J203" i="2"/>
  <c r="J202" i="2"/>
  <c r="J201" i="2"/>
  <c r="J200" i="2"/>
  <c r="J199" i="2"/>
  <c r="I198" i="2"/>
  <c r="H198" i="2"/>
  <c r="G198" i="2"/>
  <c r="F198" i="2"/>
  <c r="F192" i="2" s="1"/>
  <c r="E198" i="2"/>
  <c r="J193" i="2"/>
  <c r="J196" i="2"/>
  <c r="J197" i="2"/>
  <c r="G100" i="1" l="1"/>
  <c r="J100" i="1" s="1"/>
  <c r="J101" i="1"/>
  <c r="G106" i="1"/>
  <c r="J106" i="1" s="1"/>
  <c r="J107" i="1"/>
  <c r="F95" i="1"/>
  <c r="F94" i="1" s="1"/>
  <c r="F88" i="1"/>
  <c r="H95" i="1"/>
  <c r="H94" i="1" s="1"/>
  <c r="H192" i="2"/>
  <c r="H89" i="1" s="1"/>
  <c r="H88" i="1" s="1"/>
  <c r="G95" i="1"/>
  <c r="G94" i="1" s="1"/>
  <c r="G192" i="2"/>
  <c r="G89" i="1" s="1"/>
  <c r="G88" i="1" s="1"/>
  <c r="I95" i="1"/>
  <c r="I94" i="1" s="1"/>
  <c r="I192" i="2"/>
  <c r="I89" i="1" s="1"/>
  <c r="I88" i="1" s="1"/>
  <c r="J210" i="2"/>
  <c r="J198" i="2"/>
  <c r="E92" i="1"/>
  <c r="J204" i="2"/>
  <c r="F115" i="2"/>
  <c r="J115" i="2" s="1"/>
  <c r="J117" i="2"/>
  <c r="E95" i="1"/>
  <c r="E98" i="1"/>
  <c r="E192" i="2"/>
  <c r="J124" i="2"/>
  <c r="J122" i="2" s="1"/>
  <c r="F138" i="2"/>
  <c r="F110" i="2" s="1"/>
  <c r="F55" i="1"/>
  <c r="F52" i="1" l="1"/>
  <c r="F53" i="1" s="1"/>
  <c r="J53" i="1" s="1"/>
  <c r="E89" i="1"/>
  <c r="J192" i="2"/>
  <c r="E94" i="1"/>
  <c r="J94" i="1" s="1"/>
  <c r="J95" i="1"/>
  <c r="E91" i="1"/>
  <c r="J91" i="1" s="1"/>
  <c r="J92" i="1"/>
  <c r="J145" i="2"/>
  <c r="F136" i="2"/>
  <c r="J138" i="2"/>
  <c r="F108" i="2"/>
  <c r="G108" i="2"/>
  <c r="E97" i="1"/>
  <c r="J97" i="1" s="1"/>
  <c r="J98" i="1"/>
  <c r="F56" i="1"/>
  <c r="J48" i="1"/>
  <c r="J52" i="1" l="1"/>
  <c r="F61" i="1"/>
  <c r="J136" i="2"/>
  <c r="J56" i="1"/>
  <c r="J55" i="1"/>
  <c r="F64" i="1"/>
  <c r="J143" i="2"/>
  <c r="J64" i="1" s="1"/>
  <c r="J65" i="1" s="1"/>
  <c r="E88" i="1"/>
  <c r="J88" i="1" s="1"/>
  <c r="J89" i="1"/>
  <c r="H88" i="2"/>
  <c r="I88" i="2"/>
  <c r="F65" i="1" l="1"/>
  <c r="J61" i="1"/>
  <c r="F62" i="1"/>
  <c r="J62" i="1" s="1"/>
  <c r="G43" i="2" l="1"/>
  <c r="G26" i="2"/>
  <c r="F26" i="2"/>
  <c r="F168" i="2"/>
  <c r="G168" i="2"/>
  <c r="H168" i="2"/>
  <c r="I168" i="2"/>
  <c r="E168" i="2"/>
  <c r="F86" i="1" l="1"/>
  <c r="G86" i="1"/>
  <c r="H86" i="1"/>
  <c r="I86" i="1"/>
  <c r="F88" i="2"/>
  <c r="F19" i="2" s="1"/>
  <c r="G88" i="2"/>
  <c r="G65" i="2"/>
  <c r="H65" i="2"/>
  <c r="I65" i="2"/>
  <c r="E65" i="2"/>
  <c r="H43" i="2"/>
  <c r="I43" i="2"/>
  <c r="E43" i="2"/>
  <c r="H26" i="2"/>
  <c r="H19" i="2" s="1"/>
  <c r="I26" i="2"/>
  <c r="E26" i="2"/>
  <c r="G19" i="2" l="1"/>
  <c r="I19" i="2"/>
  <c r="H40" i="2"/>
  <c r="I40" i="2"/>
  <c r="F85" i="2" l="1"/>
  <c r="F83" i="2" s="1"/>
  <c r="F41" i="1" s="1"/>
  <c r="G85" i="2"/>
  <c r="G83" i="2" s="1"/>
  <c r="G41" i="1" s="1"/>
  <c r="H85" i="2"/>
  <c r="H83" i="2" s="1"/>
  <c r="H41" i="1" s="1"/>
  <c r="I85" i="2"/>
  <c r="E88" i="2"/>
  <c r="E19" i="2" s="1"/>
  <c r="F75" i="2"/>
  <c r="F73" i="2" s="1"/>
  <c r="F38" i="1" s="1"/>
  <c r="G75" i="2"/>
  <c r="G73" i="2" s="1"/>
  <c r="G38" i="1" s="1"/>
  <c r="H75" i="2"/>
  <c r="H73" i="2" s="1"/>
  <c r="H38" i="1" s="1"/>
  <c r="I75" i="2"/>
  <c r="I73" i="2" s="1"/>
  <c r="I38" i="1" s="1"/>
  <c r="E75" i="2"/>
  <c r="E73" i="2" l="1"/>
  <c r="J17" i="2"/>
  <c r="I83" i="2"/>
  <c r="I41" i="1" s="1"/>
  <c r="G50" i="1" l="1"/>
  <c r="H50" i="1"/>
  <c r="I50" i="1"/>
  <c r="E110" i="2"/>
  <c r="E108" i="2" s="1"/>
  <c r="E180" i="2"/>
  <c r="E85" i="2" l="1"/>
  <c r="E83" i="2" s="1"/>
  <c r="J92" i="2"/>
  <c r="J91" i="2"/>
  <c r="J90" i="2"/>
  <c r="J69" i="2"/>
  <c r="J68" i="2"/>
  <c r="J67" i="2"/>
  <c r="E56" i="2"/>
  <c r="J46" i="2"/>
  <c r="J45" i="2"/>
  <c r="J30" i="2"/>
  <c r="J29" i="2"/>
  <c r="E24" i="2"/>
  <c r="J28" i="2"/>
  <c r="J19" i="2" l="1"/>
  <c r="E86" i="1"/>
  <c r="E85" i="1" s="1"/>
  <c r="G85" i="1"/>
  <c r="H85" i="1"/>
  <c r="I85" i="1"/>
  <c r="J87" i="1"/>
  <c r="J86" i="1" l="1"/>
  <c r="F85" i="1"/>
  <c r="J85" i="1" s="1"/>
  <c r="E186" i="2" l="1"/>
  <c r="F186" i="2"/>
  <c r="G186" i="2"/>
  <c r="H186" i="2"/>
  <c r="I186" i="2"/>
  <c r="J187" i="2"/>
  <c r="J188" i="2"/>
  <c r="J189" i="2"/>
  <c r="J190" i="2"/>
  <c r="J191" i="2"/>
  <c r="J186" i="2" l="1"/>
  <c r="J84" i="1"/>
  <c r="J81" i="1"/>
  <c r="F24" i="2"/>
  <c r="G24" i="2"/>
  <c r="H24" i="2"/>
  <c r="I24" i="2"/>
  <c r="E83" i="1"/>
  <c r="F180" i="2"/>
  <c r="F83" i="1" s="1"/>
  <c r="F82" i="1" s="1"/>
  <c r="G180" i="2"/>
  <c r="G83" i="1" s="1"/>
  <c r="G82" i="1" s="1"/>
  <c r="H180" i="2"/>
  <c r="H83" i="1" s="1"/>
  <c r="H82" i="1" s="1"/>
  <c r="I180" i="2"/>
  <c r="I83" i="1" s="1"/>
  <c r="I82" i="1" s="1"/>
  <c r="J181" i="2"/>
  <c r="J182" i="2"/>
  <c r="J183" i="2"/>
  <c r="J184" i="2"/>
  <c r="J185" i="2"/>
  <c r="J176" i="2"/>
  <c r="F174" i="2"/>
  <c r="F80" i="1" s="1"/>
  <c r="F79" i="1" s="1"/>
  <c r="G174" i="2"/>
  <c r="G80" i="1" s="1"/>
  <c r="G79" i="1" s="1"/>
  <c r="H174" i="2"/>
  <c r="H80" i="1" s="1"/>
  <c r="H79" i="1" s="1"/>
  <c r="I174" i="2"/>
  <c r="I80" i="1" s="1"/>
  <c r="I79" i="1" s="1"/>
  <c r="E174" i="2"/>
  <c r="E80" i="1" s="1"/>
  <c r="J175" i="2"/>
  <c r="J177" i="2"/>
  <c r="J178" i="2"/>
  <c r="J179" i="2"/>
  <c r="J80" i="1" l="1"/>
  <c r="E79" i="1"/>
  <c r="J79" i="1" s="1"/>
  <c r="J83" i="1"/>
  <c r="E82" i="1"/>
  <c r="J82" i="1" s="1"/>
  <c r="J180" i="2"/>
  <c r="J174" i="2"/>
  <c r="F96" i="2"/>
  <c r="E96" i="2"/>
  <c r="E44" i="1" s="1"/>
  <c r="E50" i="1"/>
  <c r="F102" i="2" l="1"/>
  <c r="E102" i="2"/>
  <c r="F56" i="2"/>
  <c r="G56" i="2"/>
  <c r="H56" i="2"/>
  <c r="I56" i="2"/>
  <c r="J56" i="2" l="1"/>
  <c r="J57" i="2"/>
  <c r="J58" i="2"/>
  <c r="J59" i="2"/>
  <c r="J60" i="2"/>
  <c r="J61" i="2"/>
  <c r="J33" i="1"/>
  <c r="F32" i="1"/>
  <c r="F31" i="1" s="1"/>
  <c r="G32" i="1"/>
  <c r="G31" i="1" s="1"/>
  <c r="H32" i="1"/>
  <c r="H31" i="1" s="1"/>
  <c r="I32" i="1"/>
  <c r="I31" i="1" s="1"/>
  <c r="E32" i="1"/>
  <c r="J32" i="1" l="1"/>
  <c r="E31" i="1"/>
  <c r="G40" i="2"/>
  <c r="G26" i="1" s="1"/>
  <c r="G25" i="1" s="1"/>
  <c r="I26" i="1"/>
  <c r="I25" i="1" s="1"/>
  <c r="H22" i="2"/>
  <c r="H20" i="1" s="1"/>
  <c r="G62" i="2"/>
  <c r="G35" i="1" s="1"/>
  <c r="I62" i="2"/>
  <c r="I35" i="1" s="1"/>
  <c r="F50" i="2"/>
  <c r="F29" i="1" s="1"/>
  <c r="E50" i="2"/>
  <c r="F34" i="2"/>
  <c r="G34" i="2"/>
  <c r="G18" i="2" s="1"/>
  <c r="H34" i="2"/>
  <c r="H18" i="2" s="1"/>
  <c r="I34" i="2"/>
  <c r="I18" i="2" s="1"/>
  <c r="E34" i="2"/>
  <c r="E18" i="2" s="1"/>
  <c r="E16" i="2" l="1"/>
  <c r="H16" i="2"/>
  <c r="F16" i="2"/>
  <c r="I16" i="2"/>
  <c r="G16" i="2"/>
  <c r="J18" i="2"/>
  <c r="F62" i="2"/>
  <c r="F35" i="1" s="1"/>
  <c r="H62" i="2"/>
  <c r="H35" i="1" s="1"/>
  <c r="I32" i="2"/>
  <c r="I23" i="1" s="1"/>
  <c r="I22" i="1" s="1"/>
  <c r="G32" i="2"/>
  <c r="G23" i="1" s="1"/>
  <c r="G22" i="1" s="1"/>
  <c r="E32" i="2"/>
  <c r="H32" i="2"/>
  <c r="H23" i="1" s="1"/>
  <c r="H22" i="1" s="1"/>
  <c r="F32" i="2"/>
  <c r="F23" i="1" s="1"/>
  <c r="F22" i="1" s="1"/>
  <c r="J31" i="1"/>
  <c r="H26" i="1"/>
  <c r="H25" i="1" s="1"/>
  <c r="F26" i="1"/>
  <c r="F25" i="1" s="1"/>
  <c r="H19" i="1"/>
  <c r="E22" i="2"/>
  <c r="E20" i="1" s="1"/>
  <c r="F22" i="2"/>
  <c r="F20" i="1" s="1"/>
  <c r="I22" i="2"/>
  <c r="I20" i="1" s="1"/>
  <c r="G22" i="2"/>
  <c r="G20" i="1" s="1"/>
  <c r="E40" i="2"/>
  <c r="E62" i="2"/>
  <c r="F50" i="1"/>
  <c r="J50" i="1" s="1"/>
  <c r="F49" i="1"/>
  <c r="G49" i="1"/>
  <c r="H49" i="1"/>
  <c r="I49" i="1"/>
  <c r="E49" i="1"/>
  <c r="E46" i="1"/>
  <c r="H96" i="2"/>
  <c r="I96" i="2"/>
  <c r="G96" i="2"/>
  <c r="J16" i="2" l="1"/>
  <c r="J49" i="1"/>
  <c r="F19" i="1"/>
  <c r="G19" i="1"/>
  <c r="I19" i="1"/>
  <c r="H102" i="2"/>
  <c r="I102" i="2"/>
  <c r="G102" i="2"/>
  <c r="G50" i="2"/>
  <c r="G29" i="1" s="1"/>
  <c r="H50" i="2"/>
  <c r="H29" i="1" s="1"/>
  <c r="I50" i="2"/>
  <c r="I29" i="1" s="1"/>
  <c r="E150" i="2"/>
  <c r="F77" i="1" l="1"/>
  <c r="G77" i="1"/>
  <c r="H77" i="1"/>
  <c r="I77" i="1"/>
  <c r="E77" i="1"/>
  <c r="J69" i="1" l="1"/>
  <c r="J30" i="1"/>
  <c r="F28" i="1"/>
  <c r="G28" i="1"/>
  <c r="H28" i="1"/>
  <c r="I28" i="1"/>
  <c r="E29" i="1"/>
  <c r="J51" i="2"/>
  <c r="J52" i="2"/>
  <c r="J53" i="2"/>
  <c r="J54" i="2"/>
  <c r="J55" i="2"/>
  <c r="E28" i="1" l="1"/>
  <c r="J28" i="1" s="1"/>
  <c r="J29" i="1"/>
  <c r="J50" i="2"/>
  <c r="J20" i="2" l="1"/>
  <c r="J21" i="2"/>
  <c r="J23" i="2"/>
  <c r="J25" i="2"/>
  <c r="J27" i="2"/>
  <c r="J31" i="2"/>
  <c r="J33" i="2"/>
  <c r="J35" i="2"/>
  <c r="J37" i="2"/>
  <c r="J38" i="2"/>
  <c r="J39" i="2"/>
  <c r="J41" i="2"/>
  <c r="J44" i="2"/>
  <c r="J47" i="2"/>
  <c r="J48" i="2"/>
  <c r="J49" i="2"/>
  <c r="J169" i="2"/>
  <c r="J171" i="2"/>
  <c r="J172" i="2"/>
  <c r="J173" i="2"/>
  <c r="J63" i="2"/>
  <c r="J66" i="2"/>
  <c r="J70" i="2"/>
  <c r="J71" i="2"/>
  <c r="J72" i="2"/>
  <c r="J74" i="2"/>
  <c r="J76" i="2"/>
  <c r="J77" i="2"/>
  <c r="J79" i="2"/>
  <c r="J80" i="2"/>
  <c r="J81" i="2"/>
  <c r="J82" i="2"/>
  <c r="J84" i="2"/>
  <c r="J86" i="2"/>
  <c r="J87" i="2"/>
  <c r="J89" i="2"/>
  <c r="J93" i="2"/>
  <c r="J94" i="2"/>
  <c r="J95" i="2"/>
  <c r="J97" i="2"/>
  <c r="J98" i="2"/>
  <c r="J99" i="2"/>
  <c r="J100" i="2"/>
  <c r="J101" i="2"/>
  <c r="J103" i="2"/>
  <c r="J104" i="2"/>
  <c r="J105" i="2"/>
  <c r="J106" i="2"/>
  <c r="J107" i="2"/>
  <c r="J109" i="2"/>
  <c r="J111" i="2"/>
  <c r="J112" i="2"/>
  <c r="J113" i="2"/>
  <c r="J114" i="2"/>
  <c r="E76" i="1"/>
  <c r="F76" i="1"/>
  <c r="G76" i="1"/>
  <c r="H76" i="1"/>
  <c r="I76" i="1" l="1"/>
  <c r="J78" i="2"/>
  <c r="J78" i="1" l="1"/>
  <c r="J168" i="2" l="1"/>
  <c r="J170" i="2"/>
  <c r="J77" i="1"/>
  <c r="J110" i="2" l="1"/>
  <c r="J76" i="1"/>
  <c r="J108" i="2" l="1"/>
  <c r="J21" i="1" l="1"/>
  <c r="J24" i="1"/>
  <c r="J27" i="1"/>
  <c r="J36" i="1"/>
  <c r="J39" i="1"/>
  <c r="J42" i="1"/>
  <c r="J45" i="1"/>
  <c r="H68" i="1" l="1"/>
  <c r="J24" i="2" l="1"/>
  <c r="J26" i="2" l="1"/>
  <c r="H47" i="1"/>
  <c r="H44" i="1"/>
  <c r="H17" i="1" l="1"/>
  <c r="I44" i="1"/>
  <c r="F47" i="1"/>
  <c r="G47" i="1"/>
  <c r="I47" i="1"/>
  <c r="E47" i="1"/>
  <c r="J102" i="2" l="1"/>
  <c r="J88" i="2"/>
  <c r="J75" i="2"/>
  <c r="J36" i="2"/>
  <c r="J64" i="2"/>
  <c r="J65" i="2"/>
  <c r="J96" i="2"/>
  <c r="J85" i="2"/>
  <c r="J43" i="2"/>
  <c r="J34" i="2"/>
  <c r="J42" i="2"/>
  <c r="E43" i="1"/>
  <c r="J73" i="2"/>
  <c r="I68" i="1"/>
  <c r="I17" i="1" s="1"/>
  <c r="J22" i="2"/>
  <c r="J32" i="2" l="1"/>
  <c r="J83" i="2"/>
  <c r="J62" i="2"/>
  <c r="E35" i="1"/>
  <c r="E41" i="1"/>
  <c r="E23" i="1"/>
  <c r="E38" i="1"/>
  <c r="E26" i="1"/>
  <c r="E25" i="1" l="1"/>
  <c r="E22" i="1"/>
  <c r="E34" i="1"/>
  <c r="E37" i="1"/>
  <c r="E19" i="1"/>
  <c r="J19" i="1" l="1"/>
  <c r="G44" i="1"/>
  <c r="G68" i="1"/>
  <c r="G67" i="1" s="1"/>
  <c r="H46" i="1"/>
  <c r="I46" i="1"/>
  <c r="G46" i="1"/>
  <c r="I67" i="1"/>
  <c r="G17" i="1" l="1"/>
  <c r="J47" i="1"/>
  <c r="H67" i="1"/>
  <c r="F68" i="1"/>
  <c r="F67" i="1" l="1"/>
  <c r="J67" i="1" s="1"/>
  <c r="J18" i="1" l="1"/>
  <c r="E40" i="1"/>
  <c r="E16" i="1" s="1"/>
  <c r="F44" i="1" l="1"/>
  <c r="F17" i="1" s="1"/>
  <c r="J44" i="1" l="1"/>
  <c r="F46" i="1"/>
  <c r="G43" i="1"/>
  <c r="H43" i="1"/>
  <c r="I43" i="1"/>
  <c r="F43" i="1"/>
  <c r="J46" i="1" l="1"/>
  <c r="J43" i="1"/>
  <c r="E68" i="1" l="1"/>
  <c r="E17" i="1" s="1"/>
  <c r="J17" i="1" l="1"/>
  <c r="J68" i="1"/>
  <c r="I40" i="1"/>
  <c r="G37" i="1"/>
  <c r="H37" i="1"/>
  <c r="I37" i="1"/>
  <c r="J38" i="1" l="1"/>
  <c r="F37" i="1"/>
  <c r="J37" i="1" s="1"/>
  <c r="H40" i="1"/>
  <c r="I34" i="1"/>
  <c r="I16" i="1" s="1"/>
  <c r="J40" i="2" l="1"/>
  <c r="J35" i="1"/>
  <c r="J23" i="1"/>
  <c r="F40" i="1"/>
  <c r="F34" i="1"/>
  <c r="H34" i="1"/>
  <c r="H16" i="1" s="1"/>
  <c r="J20" i="1"/>
  <c r="J41" i="1"/>
  <c r="G34" i="1"/>
  <c r="F16" i="1" l="1"/>
  <c r="J34" i="1"/>
  <c r="J26" i="1"/>
  <c r="G40" i="1"/>
  <c r="J40" i="1" s="1"/>
  <c r="G16" i="1" l="1"/>
  <c r="J25" i="1"/>
  <c r="J22" i="1"/>
  <c r="J16" i="1" l="1"/>
</calcChain>
</file>

<file path=xl/sharedStrings.xml><?xml version="1.0" encoding="utf-8"?>
<sst xmlns="http://schemas.openxmlformats.org/spreadsheetml/2006/main" count="598" uniqueCount="115">
  <si>
    <t>№ п/п</t>
  </si>
  <si>
    <t>Статус</t>
  </si>
  <si>
    <t>Главный распорядитель бюджетных средств</t>
  </si>
  <si>
    <t>Итого</t>
  </si>
  <si>
    <t>Расходы (тыс. рублей)</t>
  </si>
  <si>
    <t>Наименование муниципальной программы, мероприятия</t>
  </si>
  <si>
    <t>Всего</t>
  </si>
  <si>
    <t>Управление образования</t>
  </si>
  <si>
    <t>соисполнитель</t>
  </si>
  <si>
    <t>Отдельное мероприятие</t>
  </si>
  <si>
    <t>"Развитие системы дошкольного образования"</t>
  </si>
  <si>
    <t>"Реализация государственного стандарта общего образования"</t>
  </si>
  <si>
    <t>"Осуществление деятельности по опеке и попечительству"</t>
  </si>
  <si>
    <t>"Обеспечение создания условий для реализации муниципальной программы"</t>
  </si>
  <si>
    <t>-</t>
  </si>
  <si>
    <t>Источники финансирования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</si>
  <si>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</si>
  <si>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</si>
  <si>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</si>
  <si>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</si>
  <si>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бюджетные источники</t>
  </si>
  <si>
    <t>"Субвенция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организациях"</t>
  </si>
  <si>
    <t>"Субсидия на выравнивание по налогу на имущество"</t>
  </si>
  <si>
    <t>Расходы на оплату труда</t>
  </si>
  <si>
    <t>прочие расходы</t>
  </si>
  <si>
    <t>"Субвенция местным бюджетам из областного бюджета по осуществлению деятельности по опеке и попечительству"</t>
  </si>
  <si>
    <t>"Компенсация платы, взымаемой с родителей"</t>
  </si>
  <si>
    <t>Возврат компенсации по родительской плате</t>
  </si>
  <si>
    <t>иные внебюджетные источники</t>
  </si>
  <si>
    <t>Субсидия на выравнивание по заработной плате</t>
  </si>
  <si>
    <t>Расходы (прогноз, факт), (тыс. рублей)</t>
  </si>
  <si>
    <t>Муниципальная программа</t>
  </si>
  <si>
    <t>Субсидия на выравнивание по коммунальным услугам</t>
  </si>
  <si>
    <t>Возврат субсидий, субвенций и иных межбюджетных трансфертов из бюджета муниципального района, использованных с нарушением и выявленных в результате проверок контрольных органов</t>
  </si>
  <si>
    <t>"Развитие системы дополнительного образования детей, выявление и поддержка одаренных детей"</t>
  </si>
  <si>
    <t>к Муниципальной программе</t>
  </si>
  <si>
    <t>"Развитие образования Омутнинского</t>
  </si>
  <si>
    <t>"Развитие образования</t>
  </si>
  <si>
    <t>Омутнинского района Кировской области"</t>
  </si>
  <si>
    <t>"Субвенция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образовательных организациях"</t>
  </si>
  <si>
    <t>"Субвенция местным бюджетам из областного бюджета по назначению и выплате ежемесечных денежных выплат на детей-сирот, оставшихся без попечения родителей, оставшихся под опекой, в приемной семье, и по начислению и выплате ежемесячного вознаграждения, причитающегося приемным родителям"</t>
  </si>
  <si>
    <t>"Субсидия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</si>
  <si>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Ресурсное обеспечение реализации муниципальной программы за счет всех источников финансирования</t>
  </si>
  <si>
    <t>Расходы на реализацию муниципальной программы за счет средств бюджета Омутнинского района</t>
  </si>
  <si>
    <t>2022 год (прогноз)</t>
  </si>
  <si>
    <t>2023 год (прогноз)</t>
  </si>
  <si>
    <t>2024 год (прогноз)</t>
  </si>
  <si>
    <t>2025 год (прогноз)</t>
  </si>
  <si>
    <t>"Развитие образования Омутнинского района Кировской области" на 2021 - 2025 годы</t>
  </si>
  <si>
    <t>района Кировской области" на 2021-2025 годы</t>
  </si>
  <si>
    <t>Приложение № 4</t>
  </si>
  <si>
    <t>"Организация отдыха детей в каникулярное время"</t>
  </si>
  <si>
    <t>"Формирование законопослушного поведения участников дорожного движения"</t>
  </si>
  <si>
    <t>"Организация предоставления общедоступного и бесплатного дошкольного, начального общего, основного общего и среднего общего образования по основным общеобразовательным программам"</t>
  </si>
  <si>
    <t>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</si>
  <si>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"Организация бесплатного двухразового питания обучающихся с ограниченными возможностями здоровья"</t>
  </si>
  <si>
    <t>"Обеспечение ежемесячной денежной выплаты по частичной компенсации расходов на оплату жилого помещения и коммунальных услуг, связанных с предоставлением отдельным категориям специалистов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типа"</t>
  </si>
  <si>
    <t>"Обеспечение персонифицированного финансирования дополнительного образования детей"</t>
  </si>
  <si>
    <t>Приложение № 5</t>
  </si>
  <si>
    <t>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 общего, основного общего и среднего общего образования, в том числе адаптированные образовательные программы"</t>
  </si>
  <si>
    <t>на 2021-2025 годы от 30.11.2020 № 778</t>
  </si>
  <si>
    <t>от 30.11.2020 № 778</t>
  </si>
  <si>
    <t xml:space="preserve">2021 год  </t>
  </si>
  <si>
    <t>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</si>
  <si>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11.1</t>
  </si>
  <si>
    <t>11.2</t>
  </si>
  <si>
    <t>11.3</t>
  </si>
  <si>
    <t>11.4</t>
  </si>
  <si>
    <t>Мероприятие муниципальной программы</t>
  </si>
  <si>
    <t xml:space="preserve">«Ремонт спортивного зала муниципального казенного общеобразовательного учреждения средней общеобразовательной школы
№ 4 пгт Песковка Омутнинского района Кировской области»
</t>
  </si>
  <si>
    <t>«Ремонт спортивного зала муниципального казенного общеобразовательного учреждения средней общеобразовательной школы № 6 г. Омутнинска Кировской области»</t>
  </si>
  <si>
    <t>«Ремонт спортивного зала муниципального казенного общеобразовательного учреждения основной общеобразовательной школы
№ 7 г. Омутнинска Кировской области»</t>
  </si>
  <si>
    <t xml:space="preserve">«Ремонт спортивного зала муниципального казенного общеобразовательного учреждения средней общеобразовательной школы
№ 6 г. Омутнинска Кировской области»
</t>
  </si>
  <si>
    <t xml:space="preserve">«Ремонт спортивного зала муниципального казенного общеобразовательного учреждения основной общеобразовательной школы
№ 7 г. Омутнинска Кировской области»
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</si>
  <si>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Точка роста" в рамках федерального проекта "Современная школа" национального проекта "Образование"</t>
  </si>
  <si>
    <t>17.1</t>
  </si>
  <si>
    <t>17.2</t>
  </si>
  <si>
    <t>17.3</t>
  </si>
  <si>
    <r>
  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с углубленным изучением отдельных предметов № 2 п. Восточный Омутнинского района Кировской области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  </r>
  </si>
  <si>
    <r>
  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№ 2 г. Омутнинска Кировской области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  </r>
  </si>
  <si>
    <t>Реализация мероприятий по подготовке образовательного пространства в  муниципальном казенном образовательном учреждении учреждения средняя общеобразовательная школа № 6 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</si>
  <si>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с углубленным изучением отдельных предметов № 2 п. Восточный Омутнинского района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</si>
  <si>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средняя общеобразовательная школа № 2 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</si>
  <si>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17.4</t>
  </si>
  <si>
    <t>17.5</t>
  </si>
  <si>
    <t>17.6</t>
  </si>
  <si>
    <t>17.7</t>
  </si>
  <si>
    <t>Реализация мероприятий по подготовке образовательного пространства в  муниципальном казенном образовательном учреждении учреждения средняя общеобразовательная школа № 10 п. Белореченск Омутнинского района 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</si>
  <si>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средняя общеобразовательная школа № 4 пгт. Песковка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</si>
  <si>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основная общеобразовательная школа № 7 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</si>
  <si>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основная общеобразовательная школа п. Черная Холуница Омутнинского района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</si>
  <si>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средняя общеобразовательная школа № 4 пгт. Песковка Омутнинского района 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</si>
  <si>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основная общеобразовательная школа № 7г. Омутнинска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</si>
  <si>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в  муниципальном казенном образовательном учреждении учреждения основная общеобразовательная школа п. Черная Холуница Омутнинского района 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</si>
  <si>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11.5</t>
  </si>
  <si>
    <t xml:space="preserve">«Ремонт спортивного зала муниципального казенного общеобразовательного учреждения средней общеобразовательной школы
№ 2 с углубленным изучением отдельных предметов пгт Восточный Омутнинского района Кировской области»(в здании по адресу пгт Восточный, ул. 30лет Победы, д. 4)
</t>
  </si>
  <si>
    <t xml:space="preserve">«Ремонт спортивного зала муниципального казенного общеобразовательного учреждения средней общеобразовательной школы
№ 2 с углубленным изучением отдельных предметов пгт Восточный Омутнинского района Кировской области»    (в здании по адресу пгт Восточный, ул. Пионерская,  д. 2)
</t>
  </si>
  <si>
    <t xml:space="preserve"> </t>
  </si>
  <si>
    <t xml:space="preserve">«Ремонт спортивного зала муниципального казенного общеобразовательного учреждения средней общеобразовательной школы
№ 2 с углубленным изучением отдельных предметов пгт Восточный Омутнинского района Кировской области»              (в здании по адресу                 пгт Восточный, ул. Пионерская,  д. 2)
</t>
  </si>
  <si>
    <t xml:space="preserve">«Ремонт спортивного зала муниципального казенного общеобразовательного учреждения средней общеобразовательной школы
№ 2 с углубленным изучением отдельных предметов пгт Восточный Омутнинского района Кировской области»            (в здании по адресу                    пгт Восточный, ул. 30 лет Победы, д. 4)
</t>
  </si>
  <si>
    <t>Приложение № 12</t>
  </si>
  <si>
    <t>12.1</t>
  </si>
  <si>
    <t>12.2</t>
  </si>
  <si>
    <t>"Выполнение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казенном дошкольном образовательном учреждении детский сад № 8 "Колокольчик"                          г. Омутнинска"</t>
  </si>
  <si>
    <t>"Выполнение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казенном дошкольном образовательном учреждении детский сад № 10 "Теремок"                                   г. Омутнинска"</t>
  </si>
  <si>
    <t>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казенном дошкольном образовательном учреждении детский сад № 10 "Теремок"                        г. Омутнинска""</t>
  </si>
  <si>
    <t>Приложение № 11</t>
  </si>
  <si>
    <t>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организациях: МКОУ СОШ № 2 г. Омутнинска, МКОУ ООШ № 7 г. Омутнинска, МКОУ СОШ № 4 пгт. Песковка, МКОУ СОШ № 2 с УИОП  пгт Восточный Омутнинского района, МКОУ СОШ пос. Черная Холуница, МКОУ СОШ с. Залазна, МКОУ СОШ № 10 пос. Белореченск, МКОУ ООШ д. Ежово Омутнинского района, МКОУ СОШ п. Лесные Поляны, МКДОУ детский сад  № 8 "Колокольчик"г. Омутнинска, МКДОУ детский сад № 10 "Теремок" г. Омутнинска"</t>
  </si>
  <si>
    <t>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казенном дошкольном образовательном учреждении детский сад № 8 "Колокольчик" г.Омутнинска"</t>
  </si>
  <si>
    <t>18.</t>
  </si>
  <si>
    <t>"Обеспечение профессионального развития педагогических работников и управленческих кадров"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</si>
  <si>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от 14.10.2013 № 320-ЗО «Об образовании в Кировской области"</t>
  </si>
  <si>
    <t>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прjживающим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от 14.10.2013 № 320-ЗО «Об образовании в Кировской области"</t>
  </si>
  <si>
    <t>к постановлению администрации муниципального образования Омутнинский муниципальный район Кировской области                                                                                  от 21.03.2022 № 170</t>
  </si>
  <si>
    <t>к постановлению администрации муниципального образования Омутнинский муниципальный район Кировской области                                                                                   от 21.03.2022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</si>
</sst>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165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/>
    <xf numFmtId="167" fontId="2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shrinkToFit="1"/>
    </xf>
    <xf numFmtId="167" fontId="1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/>
    </xf>
    <xf numFmtId="0" fontId="1" fillId="0" borderId="5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vertical="center" shrinkToFit="1"/>
    </xf>
    <xf numFmtId="167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right" vertical="top" shrinkToFit="1"/>
    </xf>
    <xf numFmtId="167" fontId="1" fillId="2" borderId="1" xfId="0" applyNumberFormat="1" applyFont="1" applyFill="1" applyBorder="1" applyAlignment="1">
      <alignment horizontal="right" shrinkToFit="1"/>
    </xf>
    <xf numFmtId="167" fontId="2" fillId="2" borderId="1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5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center" shrinkToFit="1"/>
    </xf>
    <xf numFmtId="167" fontId="1" fillId="3" borderId="1" xfId="0" applyNumberFormat="1" applyFont="1" applyFill="1" applyBorder="1" applyAlignment="1">
      <alignment horizontal="right" vertical="top"/>
    </xf>
    <xf numFmtId="167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167" fontId="2" fillId="0" borderId="1" xfId="0" applyNumberFormat="1" applyFont="1" applyFill="1" applyBorder="1" applyAlignment="1">
      <alignment horizontal="right" vertical="top" shrinkToFit="1"/>
    </xf>
    <xf numFmtId="167" fontId="1" fillId="0" borderId="2" xfId="0" applyNumberFormat="1" applyFont="1" applyFill="1" applyBorder="1" applyAlignment="1">
      <alignment horizontal="right" vertical="top" shrinkToFit="1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A79" zoomScale="80" zoomScaleNormal="80" workbookViewId="0">
      <selection activeCell="H3" sqref="H3"/>
    </sheetView>
  </sheetViews>
  <sheetFormatPr defaultRowHeight="15" x14ac:dyDescent="0.25"/>
  <cols>
    <col min="1" max="1" width="5.5703125" style="6" customWidth="1"/>
    <col min="2" max="2" width="26.5703125" style="6" customWidth="1"/>
    <col min="3" max="3" width="28.85546875" style="6" customWidth="1"/>
    <col min="4" max="4" width="16.7109375" style="6" customWidth="1"/>
    <col min="5" max="9" width="15.7109375" style="6" customWidth="1"/>
    <col min="10" max="10" width="17.5703125" style="6" customWidth="1"/>
    <col min="11" max="16384" width="9.140625" style="6"/>
  </cols>
  <sheetData>
    <row r="1" spans="1:10" x14ac:dyDescent="0.25">
      <c r="H1" s="10" t="s">
        <v>106</v>
      </c>
    </row>
    <row r="2" spans="1:10" ht="76.5" customHeight="1" x14ac:dyDescent="0.25">
      <c r="H2" s="74" t="s">
        <v>113</v>
      </c>
      <c r="I2" s="74"/>
      <c r="J2" s="74"/>
    </row>
    <row r="4" spans="1:10" x14ac:dyDescent="0.25">
      <c r="A4" s="10"/>
      <c r="B4" s="10"/>
      <c r="C4" s="10"/>
      <c r="D4" s="10"/>
      <c r="E4" s="10"/>
      <c r="F4" s="10"/>
      <c r="G4" s="10"/>
      <c r="H4" s="76" t="s">
        <v>50</v>
      </c>
      <c r="I4" s="76"/>
    </row>
    <row r="5" spans="1:10" x14ac:dyDescent="0.25">
      <c r="A5" s="10"/>
      <c r="B5" s="10"/>
      <c r="C5" s="10"/>
      <c r="D5" s="10"/>
      <c r="E5" s="10"/>
      <c r="F5" s="10"/>
      <c r="G5" s="10"/>
      <c r="H5" s="10" t="s">
        <v>35</v>
      </c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 t="s">
        <v>36</v>
      </c>
      <c r="I6" s="10"/>
    </row>
    <row r="7" spans="1:10" x14ac:dyDescent="0.25">
      <c r="A7" s="10"/>
      <c r="B7" s="10"/>
      <c r="C7" s="10"/>
      <c r="D7" s="10"/>
      <c r="E7" s="10"/>
      <c r="F7" s="10"/>
      <c r="G7" s="10"/>
      <c r="H7" s="10" t="s">
        <v>49</v>
      </c>
      <c r="I7" s="10"/>
    </row>
    <row r="8" spans="1:10" x14ac:dyDescent="0.25">
      <c r="A8" s="10"/>
      <c r="B8" s="10"/>
      <c r="C8" s="10"/>
      <c r="D8" s="10"/>
      <c r="E8" s="10"/>
      <c r="F8" s="10"/>
      <c r="G8" s="10"/>
      <c r="H8" s="41" t="s">
        <v>61</v>
      </c>
      <c r="I8" s="41"/>
    </row>
    <row r="9" spans="1:10" x14ac:dyDescent="0.25">
      <c r="A9" s="10"/>
      <c r="B9" s="10"/>
      <c r="C9" s="10"/>
      <c r="D9" s="10"/>
      <c r="E9" s="10"/>
      <c r="F9" s="10"/>
      <c r="G9" s="10"/>
      <c r="H9" s="40"/>
      <c r="I9" s="40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.75" x14ac:dyDescent="0.3">
      <c r="A12" s="79" t="s">
        <v>43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29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75" t="s">
        <v>0</v>
      </c>
      <c r="B14" s="78" t="s">
        <v>1</v>
      </c>
      <c r="C14" s="75" t="s">
        <v>5</v>
      </c>
      <c r="D14" s="75" t="s">
        <v>2</v>
      </c>
      <c r="E14" s="77" t="s">
        <v>4</v>
      </c>
      <c r="F14" s="77"/>
      <c r="G14" s="77"/>
      <c r="H14" s="77"/>
      <c r="I14" s="77"/>
      <c r="J14" s="77"/>
    </row>
    <row r="15" spans="1:10" ht="43.5" customHeight="1" x14ac:dyDescent="0.25">
      <c r="A15" s="75"/>
      <c r="B15" s="78"/>
      <c r="C15" s="75"/>
      <c r="D15" s="75"/>
      <c r="E15" s="12" t="s">
        <v>62</v>
      </c>
      <c r="F15" s="25" t="s">
        <v>44</v>
      </c>
      <c r="G15" s="25" t="s">
        <v>45</v>
      </c>
      <c r="H15" s="25" t="s">
        <v>46</v>
      </c>
      <c r="I15" s="25" t="s">
        <v>47</v>
      </c>
      <c r="J15" s="9" t="s">
        <v>3</v>
      </c>
    </row>
    <row r="16" spans="1:10" ht="20.25" customHeight="1" x14ac:dyDescent="0.25">
      <c r="A16" s="63"/>
      <c r="B16" s="63" t="s">
        <v>31</v>
      </c>
      <c r="C16" s="63" t="s">
        <v>48</v>
      </c>
      <c r="D16" s="11" t="s">
        <v>6</v>
      </c>
      <c r="E16" s="18">
        <f>E19+E22+E25+E34+E37+E40+E43+E46+E67+E28+E49+E76+E31+E79+E82+E85+E88</f>
        <v>553197.70900000003</v>
      </c>
      <c r="F16" s="18">
        <f>F19+F22+F25+F34+F37+F40+F43+F46+F67+F28+F49+F76+F31+F79+F82+F85+F88</f>
        <v>568484.25500000012</v>
      </c>
      <c r="G16" s="18">
        <f>G19+G22+G25+G34+G37+G40+G43+G46+G67+G28+G49+G76+G31+G79+G82+G85+G88</f>
        <v>540254.75</v>
      </c>
      <c r="H16" s="18">
        <f>H19+H22+H25+H34+H37+H40+H43+H46+H67+H28+H49+H76+H31+H79+H82+H85+H88</f>
        <v>529862.35000000009</v>
      </c>
      <c r="I16" s="18">
        <f>I19+I22+I25+I34+I37+I40+I43+I46+I67+I28+I49+I76+I31+I79+I82+I85+I88</f>
        <v>529862.35000000009</v>
      </c>
      <c r="J16" s="18">
        <f t="shared" ref="J16:J30" si="0">SUM(E16:I16)</f>
        <v>2721661.4140000003</v>
      </c>
    </row>
    <row r="17" spans="1:10" ht="30" x14ac:dyDescent="0.25">
      <c r="A17" s="63"/>
      <c r="B17" s="63"/>
      <c r="C17" s="63"/>
      <c r="D17" s="11" t="s">
        <v>7</v>
      </c>
      <c r="E17" s="19">
        <f>E20+E23+E26+E35+E38+E41+E44+E47+E68+E50+E77+E29+E32+E80+E83+E86+E89</f>
        <v>553197.70900000003</v>
      </c>
      <c r="F17" s="19">
        <f>F20+F23+F26+F35+F38+F41+F44+F47+F68+F50+F77+F29+F32+F80+F83+F86+F89</f>
        <v>568484.255</v>
      </c>
      <c r="G17" s="19">
        <f>G20+G23+G26+G35+G38+G41+G44+G47+G68+G50+G77+G29+G32+G80+G83+G86</f>
        <v>540254.75</v>
      </c>
      <c r="H17" s="19">
        <f>H20+H23+H26+H35+H38+H41+H44+H47+H68+H50+H77+H29+H32+H80+H83+H86</f>
        <v>529862.35000000009</v>
      </c>
      <c r="I17" s="19">
        <f>I20+I23+I26+I35+I38+I41+I44+I47+I68+I50+I77+I29+I32+I80+I83+I86</f>
        <v>529862.35000000009</v>
      </c>
      <c r="J17" s="18">
        <f>SUM(E17:I17)</f>
        <v>2721661.4140000003</v>
      </c>
    </row>
    <row r="18" spans="1:10" ht="18" customHeight="1" x14ac:dyDescent="0.25">
      <c r="A18" s="63"/>
      <c r="B18" s="63"/>
      <c r="C18" s="63"/>
      <c r="D18" s="11" t="s">
        <v>8</v>
      </c>
      <c r="E18" s="20"/>
      <c r="F18" s="20"/>
      <c r="G18" s="20"/>
      <c r="H18" s="20"/>
      <c r="I18" s="20"/>
      <c r="J18" s="18">
        <f t="shared" si="0"/>
        <v>0</v>
      </c>
    </row>
    <row r="19" spans="1:10" x14ac:dyDescent="0.25">
      <c r="A19" s="62">
        <v>1</v>
      </c>
      <c r="B19" s="63" t="s">
        <v>9</v>
      </c>
      <c r="C19" s="63" t="s">
        <v>10</v>
      </c>
      <c r="D19" s="11" t="s">
        <v>6</v>
      </c>
      <c r="E19" s="19">
        <f>E20</f>
        <v>226333.10700000002</v>
      </c>
      <c r="F19" s="19">
        <f t="shared" ref="F19:I19" si="1">F20</f>
        <v>223586.83100000001</v>
      </c>
      <c r="G19" s="19">
        <f t="shared" si="1"/>
        <v>215641.09999999998</v>
      </c>
      <c r="H19" s="19">
        <f t="shared" si="1"/>
        <v>212532.9</v>
      </c>
      <c r="I19" s="19">
        <f t="shared" si="1"/>
        <v>212532.9</v>
      </c>
      <c r="J19" s="18">
        <f t="shared" si="0"/>
        <v>1090626.838</v>
      </c>
    </row>
    <row r="20" spans="1:10" ht="30" x14ac:dyDescent="0.25">
      <c r="A20" s="62"/>
      <c r="B20" s="63"/>
      <c r="C20" s="63"/>
      <c r="D20" s="11" t="s">
        <v>7</v>
      </c>
      <c r="E20" s="19">
        <f>'Прил №5'!E22</f>
        <v>226333.10700000002</v>
      </c>
      <c r="F20" s="19">
        <f>'Прил №5'!F22</f>
        <v>223586.83100000001</v>
      </c>
      <c r="G20" s="19">
        <f>'Прил №5'!G22</f>
        <v>215641.09999999998</v>
      </c>
      <c r="H20" s="19">
        <f>'Прил №5'!H22</f>
        <v>212532.9</v>
      </c>
      <c r="I20" s="19">
        <f>'Прил №5'!I22</f>
        <v>212532.9</v>
      </c>
      <c r="J20" s="18">
        <f t="shared" si="0"/>
        <v>1090626.838</v>
      </c>
    </row>
    <row r="21" spans="1:10" ht="16.5" customHeight="1" x14ac:dyDescent="0.25">
      <c r="A21" s="62"/>
      <c r="B21" s="63"/>
      <c r="C21" s="63"/>
      <c r="D21" s="11" t="s">
        <v>8</v>
      </c>
      <c r="E21" s="20" t="s">
        <v>14</v>
      </c>
      <c r="F21" s="20" t="s">
        <v>14</v>
      </c>
      <c r="G21" s="20" t="s">
        <v>14</v>
      </c>
      <c r="H21" s="20" t="s">
        <v>14</v>
      </c>
      <c r="I21" s="20" t="s">
        <v>14</v>
      </c>
      <c r="J21" s="18">
        <f t="shared" si="0"/>
        <v>0</v>
      </c>
    </row>
    <row r="22" spans="1:10" ht="15" customHeight="1" x14ac:dyDescent="0.25">
      <c r="A22" s="62">
        <v>2</v>
      </c>
      <c r="B22" s="63" t="s">
        <v>9</v>
      </c>
      <c r="C22" s="63" t="s">
        <v>11</v>
      </c>
      <c r="D22" s="11" t="s">
        <v>6</v>
      </c>
      <c r="E22" s="19">
        <f>E23</f>
        <v>159631</v>
      </c>
      <c r="F22" s="19">
        <f t="shared" ref="F22:I22" si="2">F23</f>
        <v>167754</v>
      </c>
      <c r="G22" s="19">
        <f t="shared" si="2"/>
        <v>159206</v>
      </c>
      <c r="H22" s="19">
        <f t="shared" si="2"/>
        <v>159206</v>
      </c>
      <c r="I22" s="19">
        <f t="shared" si="2"/>
        <v>159206</v>
      </c>
      <c r="J22" s="18">
        <f t="shared" si="0"/>
        <v>805003</v>
      </c>
    </row>
    <row r="23" spans="1:10" ht="30" x14ac:dyDescent="0.25">
      <c r="A23" s="62"/>
      <c r="B23" s="63"/>
      <c r="C23" s="63"/>
      <c r="D23" s="11" t="s">
        <v>7</v>
      </c>
      <c r="E23" s="19">
        <f>'Прил №5'!E32</f>
        <v>159631</v>
      </c>
      <c r="F23" s="19">
        <f>'Прил №5'!F32</f>
        <v>167754</v>
      </c>
      <c r="G23" s="19">
        <f>'Прил №5'!G32</f>
        <v>159206</v>
      </c>
      <c r="H23" s="19">
        <f>'Прил №5'!H32</f>
        <v>159206</v>
      </c>
      <c r="I23" s="19">
        <f>'Прил №5'!I32</f>
        <v>159206</v>
      </c>
      <c r="J23" s="18">
        <f t="shared" si="0"/>
        <v>805003</v>
      </c>
    </row>
    <row r="24" spans="1:10" ht="18" customHeight="1" x14ac:dyDescent="0.25">
      <c r="A24" s="62"/>
      <c r="B24" s="63"/>
      <c r="C24" s="63"/>
      <c r="D24" s="11" t="s">
        <v>8</v>
      </c>
      <c r="E24" s="20" t="s">
        <v>14</v>
      </c>
      <c r="F24" s="20" t="s">
        <v>14</v>
      </c>
      <c r="G24" s="20" t="s">
        <v>14</v>
      </c>
      <c r="H24" s="20" t="s">
        <v>14</v>
      </c>
      <c r="I24" s="20" t="s">
        <v>14</v>
      </c>
      <c r="J24" s="18">
        <f t="shared" si="0"/>
        <v>0</v>
      </c>
    </row>
    <row r="25" spans="1:10" ht="18" customHeight="1" x14ac:dyDescent="0.25">
      <c r="A25" s="62">
        <v>3</v>
      </c>
      <c r="B25" s="63" t="s">
        <v>9</v>
      </c>
      <c r="C25" s="63" t="s">
        <v>53</v>
      </c>
      <c r="D25" s="11" t="s">
        <v>6</v>
      </c>
      <c r="E25" s="19">
        <f>E26</f>
        <v>67538.002999999997</v>
      </c>
      <c r="F25" s="19">
        <f t="shared" ref="F25:I25" si="3">F26</f>
        <v>63262.094000000005</v>
      </c>
      <c r="G25" s="19">
        <f t="shared" si="3"/>
        <v>56689.299999999996</v>
      </c>
      <c r="H25" s="19">
        <f t="shared" si="3"/>
        <v>57942.400000000001</v>
      </c>
      <c r="I25" s="19">
        <f t="shared" si="3"/>
        <v>57942.400000000001</v>
      </c>
      <c r="J25" s="18">
        <f t="shared" si="0"/>
        <v>303374.19699999999</v>
      </c>
    </row>
    <row r="26" spans="1:10" ht="30" x14ac:dyDescent="0.25">
      <c r="A26" s="62"/>
      <c r="B26" s="63"/>
      <c r="C26" s="63"/>
      <c r="D26" s="11" t="s">
        <v>7</v>
      </c>
      <c r="E26" s="19">
        <f>'Прил №5'!E40</f>
        <v>67538.002999999997</v>
      </c>
      <c r="F26" s="19">
        <f>'Прил №5'!F40</f>
        <v>63262.094000000005</v>
      </c>
      <c r="G26" s="19">
        <f>'Прил №5'!G40</f>
        <v>56689.299999999996</v>
      </c>
      <c r="H26" s="19">
        <f>'Прил №5'!H40</f>
        <v>57942.400000000001</v>
      </c>
      <c r="I26" s="19">
        <f>'Прил №5'!I40</f>
        <v>57942.400000000001</v>
      </c>
      <c r="J26" s="18">
        <f t="shared" si="0"/>
        <v>303374.19699999999</v>
      </c>
    </row>
    <row r="27" spans="1:10" ht="76.5" customHeight="1" x14ac:dyDescent="0.25">
      <c r="A27" s="62"/>
      <c r="B27" s="63"/>
      <c r="C27" s="63"/>
      <c r="D27" s="11" t="s">
        <v>8</v>
      </c>
      <c r="E27" s="20" t="s">
        <v>14</v>
      </c>
      <c r="F27" s="20" t="s">
        <v>14</v>
      </c>
      <c r="G27" s="20" t="s">
        <v>14</v>
      </c>
      <c r="H27" s="20" t="s">
        <v>14</v>
      </c>
      <c r="I27" s="20" t="s">
        <v>14</v>
      </c>
      <c r="J27" s="18">
        <f t="shared" si="0"/>
        <v>0</v>
      </c>
    </row>
    <row r="28" spans="1:10" x14ac:dyDescent="0.25">
      <c r="A28" s="80">
        <v>4</v>
      </c>
      <c r="B28" s="59" t="s">
        <v>9</v>
      </c>
      <c r="C28" s="59" t="s">
        <v>54</v>
      </c>
      <c r="D28" s="21" t="s">
        <v>6</v>
      </c>
      <c r="E28" s="19">
        <f>E29</f>
        <v>14857.2</v>
      </c>
      <c r="F28" s="19">
        <f t="shared" ref="F28:I28" si="4">F29</f>
        <v>15282.699999999999</v>
      </c>
      <c r="G28" s="19">
        <f t="shared" si="4"/>
        <v>14537.199999999999</v>
      </c>
      <c r="H28" s="19">
        <f t="shared" si="4"/>
        <v>14970.3</v>
      </c>
      <c r="I28" s="19">
        <f t="shared" si="4"/>
        <v>14970.3</v>
      </c>
      <c r="J28" s="18">
        <f t="shared" si="0"/>
        <v>74617.7</v>
      </c>
    </row>
    <row r="29" spans="1:10" ht="30" x14ac:dyDescent="0.25">
      <c r="A29" s="81"/>
      <c r="B29" s="60"/>
      <c r="C29" s="60"/>
      <c r="D29" s="21" t="s">
        <v>7</v>
      </c>
      <c r="E29" s="19">
        <f>'Прил №5'!E50</f>
        <v>14857.2</v>
      </c>
      <c r="F29" s="19">
        <f>'Прил №5'!F50</f>
        <v>15282.699999999999</v>
      </c>
      <c r="G29" s="19">
        <f>'Прил №5'!G50</f>
        <v>14537.199999999999</v>
      </c>
      <c r="H29" s="19">
        <f>'Прил №5'!H50</f>
        <v>14970.3</v>
      </c>
      <c r="I29" s="19">
        <f>'Прил №5'!I50</f>
        <v>14970.3</v>
      </c>
      <c r="J29" s="18">
        <f t="shared" si="0"/>
        <v>74617.7</v>
      </c>
    </row>
    <row r="30" spans="1:10" ht="63" customHeight="1" x14ac:dyDescent="0.25">
      <c r="A30" s="81"/>
      <c r="B30" s="60"/>
      <c r="C30" s="61"/>
      <c r="D30" s="21" t="s">
        <v>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2">
        <f t="shared" si="0"/>
        <v>0</v>
      </c>
    </row>
    <row r="31" spans="1:10" ht="16.5" customHeight="1" x14ac:dyDescent="0.25">
      <c r="A31" s="80">
        <v>5</v>
      </c>
      <c r="B31" s="59" t="s">
        <v>9</v>
      </c>
      <c r="C31" s="59" t="s">
        <v>55</v>
      </c>
      <c r="D31" s="24" t="s">
        <v>6</v>
      </c>
      <c r="E31" s="19">
        <f>E32</f>
        <v>1267.0029999999999</v>
      </c>
      <c r="F31" s="19">
        <f t="shared" ref="F31:I31" si="5">F32</f>
        <v>1534.4</v>
      </c>
      <c r="G31" s="19">
        <f t="shared" si="5"/>
        <v>1534.4</v>
      </c>
      <c r="H31" s="19">
        <f t="shared" si="5"/>
        <v>1534.4</v>
      </c>
      <c r="I31" s="19">
        <f t="shared" si="5"/>
        <v>1534.4</v>
      </c>
      <c r="J31" s="18">
        <f t="shared" ref="J31:J33" si="6">SUM(E31:I31)</f>
        <v>7404.6029999999992</v>
      </c>
    </row>
    <row r="32" spans="1:10" ht="33" customHeight="1" x14ac:dyDescent="0.25">
      <c r="A32" s="81"/>
      <c r="B32" s="60"/>
      <c r="C32" s="60"/>
      <c r="D32" s="24" t="s">
        <v>7</v>
      </c>
      <c r="E32" s="19">
        <f>'Прил №5'!E56</f>
        <v>1267.0029999999999</v>
      </c>
      <c r="F32" s="19">
        <f>'Прил №5'!F56</f>
        <v>1534.4</v>
      </c>
      <c r="G32" s="19">
        <f>'Прил №5'!G56</f>
        <v>1534.4</v>
      </c>
      <c r="H32" s="19">
        <f>'Прил №5'!H56</f>
        <v>1534.4</v>
      </c>
      <c r="I32" s="19">
        <f>'Прил №5'!I56</f>
        <v>1534.4</v>
      </c>
      <c r="J32" s="18">
        <f t="shared" si="6"/>
        <v>7404.6029999999992</v>
      </c>
    </row>
    <row r="33" spans="1:10" ht="24" customHeight="1" x14ac:dyDescent="0.25">
      <c r="A33" s="81"/>
      <c r="B33" s="60"/>
      <c r="C33" s="61"/>
      <c r="D33" s="24" t="s">
        <v>8</v>
      </c>
      <c r="E33" s="19"/>
      <c r="F33" s="19"/>
      <c r="G33" s="19"/>
      <c r="H33" s="19"/>
      <c r="I33" s="19"/>
      <c r="J33" s="18">
        <f t="shared" si="6"/>
        <v>0</v>
      </c>
    </row>
    <row r="34" spans="1:10" x14ac:dyDescent="0.25">
      <c r="A34" s="62">
        <v>6</v>
      </c>
      <c r="B34" s="63" t="s">
        <v>9</v>
      </c>
      <c r="C34" s="63" t="s">
        <v>34</v>
      </c>
      <c r="D34" s="11" t="s">
        <v>6</v>
      </c>
      <c r="E34" s="19">
        <f>E35</f>
        <v>20893.947</v>
      </c>
      <c r="F34" s="19">
        <f>SUM(F35)</f>
        <v>20097.400000000001</v>
      </c>
      <c r="G34" s="19">
        <f t="shared" ref="G34:I34" si="7">SUM(G35)</f>
        <v>17700.5</v>
      </c>
      <c r="H34" s="19">
        <f t="shared" si="7"/>
        <v>16773.8</v>
      </c>
      <c r="I34" s="19">
        <f t="shared" si="7"/>
        <v>16773.8</v>
      </c>
      <c r="J34" s="18">
        <f t="shared" ref="J34:J50" si="8">SUM(E34:I34)</f>
        <v>92239.447</v>
      </c>
    </row>
    <row r="35" spans="1:10" ht="30" x14ac:dyDescent="0.25">
      <c r="A35" s="62"/>
      <c r="B35" s="63"/>
      <c r="C35" s="63"/>
      <c r="D35" s="11" t="s">
        <v>7</v>
      </c>
      <c r="E35" s="19">
        <f>'Прил №5'!E62</f>
        <v>20893.947</v>
      </c>
      <c r="F35" s="19">
        <f>'Прил №5'!F62</f>
        <v>20097.400000000001</v>
      </c>
      <c r="G35" s="19">
        <f>'Прил №5'!G62</f>
        <v>17700.5</v>
      </c>
      <c r="H35" s="19">
        <f>'Прил №5'!H62</f>
        <v>16773.8</v>
      </c>
      <c r="I35" s="19">
        <f>'Прил №5'!I62</f>
        <v>16773.8</v>
      </c>
      <c r="J35" s="18">
        <f t="shared" si="8"/>
        <v>92239.447</v>
      </c>
    </row>
    <row r="36" spans="1:10" ht="20.25" customHeight="1" x14ac:dyDescent="0.25">
      <c r="A36" s="62"/>
      <c r="B36" s="63"/>
      <c r="C36" s="63"/>
      <c r="D36" s="11" t="s">
        <v>8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8">
        <f t="shared" si="8"/>
        <v>0</v>
      </c>
    </row>
    <row r="37" spans="1:10" x14ac:dyDescent="0.25">
      <c r="A37" s="62">
        <v>7</v>
      </c>
      <c r="B37" s="63" t="s">
        <v>9</v>
      </c>
      <c r="C37" s="63" t="s">
        <v>12</v>
      </c>
      <c r="D37" s="11" t="s">
        <v>6</v>
      </c>
      <c r="E37" s="19">
        <f>E38</f>
        <v>12066.1</v>
      </c>
      <c r="F37" s="19">
        <f>F38</f>
        <v>14790.2</v>
      </c>
      <c r="G37" s="19">
        <f t="shared" ref="G37:I37" si="9">G38</f>
        <v>14790.2</v>
      </c>
      <c r="H37" s="19">
        <f t="shared" si="9"/>
        <v>14790.2</v>
      </c>
      <c r="I37" s="19">
        <f t="shared" si="9"/>
        <v>14790.2</v>
      </c>
      <c r="J37" s="18">
        <f t="shared" si="8"/>
        <v>71226.899999999994</v>
      </c>
    </row>
    <row r="38" spans="1:10" ht="30" x14ac:dyDescent="0.25">
      <c r="A38" s="62"/>
      <c r="B38" s="63"/>
      <c r="C38" s="63"/>
      <c r="D38" s="11" t="s">
        <v>7</v>
      </c>
      <c r="E38" s="19">
        <f>'Прил №5'!E73</f>
        <v>12066.1</v>
      </c>
      <c r="F38" s="19">
        <f>'Прил №5'!F73</f>
        <v>14790.2</v>
      </c>
      <c r="G38" s="19">
        <f>'Прил №5'!G73</f>
        <v>14790.2</v>
      </c>
      <c r="H38" s="19">
        <f>'Прил №5'!H73</f>
        <v>14790.2</v>
      </c>
      <c r="I38" s="19">
        <f>'Прил №5'!I73</f>
        <v>14790.2</v>
      </c>
      <c r="J38" s="18">
        <f t="shared" si="8"/>
        <v>71226.899999999994</v>
      </c>
    </row>
    <row r="39" spans="1:10" ht="19.5" customHeight="1" x14ac:dyDescent="0.25">
      <c r="A39" s="62"/>
      <c r="B39" s="63"/>
      <c r="C39" s="63"/>
      <c r="D39" s="11" t="s">
        <v>8</v>
      </c>
      <c r="E39" s="19" t="s">
        <v>14</v>
      </c>
      <c r="F39" s="19" t="s">
        <v>14</v>
      </c>
      <c r="G39" s="19" t="s">
        <v>14</v>
      </c>
      <c r="H39" s="19" t="s">
        <v>14</v>
      </c>
      <c r="I39" s="19" t="s">
        <v>14</v>
      </c>
      <c r="J39" s="18">
        <f t="shared" si="8"/>
        <v>0</v>
      </c>
    </row>
    <row r="40" spans="1:10" x14ac:dyDescent="0.25">
      <c r="A40" s="62">
        <v>8</v>
      </c>
      <c r="B40" s="63" t="s">
        <v>9</v>
      </c>
      <c r="C40" s="63" t="s">
        <v>13</v>
      </c>
      <c r="D40" s="11" t="s">
        <v>6</v>
      </c>
      <c r="E40" s="19">
        <f>E41</f>
        <v>19380.417000000001</v>
      </c>
      <c r="F40" s="19">
        <f>F41</f>
        <v>19240.7</v>
      </c>
      <c r="G40" s="19">
        <f t="shared" ref="G40:I40" si="10">G41</f>
        <v>19092.8</v>
      </c>
      <c r="H40" s="19">
        <f t="shared" si="10"/>
        <v>18466.100000000002</v>
      </c>
      <c r="I40" s="19">
        <f t="shared" si="10"/>
        <v>18466.100000000002</v>
      </c>
      <c r="J40" s="18">
        <f t="shared" si="8"/>
        <v>94646.117000000013</v>
      </c>
    </row>
    <row r="41" spans="1:10" ht="30" x14ac:dyDescent="0.25">
      <c r="A41" s="62"/>
      <c r="B41" s="63"/>
      <c r="C41" s="63"/>
      <c r="D41" s="11" t="s">
        <v>7</v>
      </c>
      <c r="E41" s="19">
        <f>'Прил №5'!E83</f>
        <v>19380.417000000001</v>
      </c>
      <c r="F41" s="19">
        <f>'Прил №5'!F83</f>
        <v>19240.7</v>
      </c>
      <c r="G41" s="19">
        <f>'Прил №5'!G83</f>
        <v>19092.8</v>
      </c>
      <c r="H41" s="19">
        <f>'Прил №5'!H83</f>
        <v>18466.100000000002</v>
      </c>
      <c r="I41" s="19">
        <f>'Прил №5'!I83</f>
        <v>18466.100000000002</v>
      </c>
      <c r="J41" s="18">
        <f t="shared" si="8"/>
        <v>94646.117000000013</v>
      </c>
    </row>
    <row r="42" spans="1:10" ht="15" customHeight="1" x14ac:dyDescent="0.25">
      <c r="A42" s="62"/>
      <c r="B42" s="63"/>
      <c r="C42" s="63"/>
      <c r="D42" s="11" t="s">
        <v>8</v>
      </c>
      <c r="E42" s="19" t="s">
        <v>14</v>
      </c>
      <c r="F42" s="19" t="s">
        <v>14</v>
      </c>
      <c r="G42" s="19" t="s">
        <v>14</v>
      </c>
      <c r="H42" s="19" t="s">
        <v>14</v>
      </c>
      <c r="I42" s="19" t="s">
        <v>14</v>
      </c>
      <c r="J42" s="18">
        <f t="shared" si="8"/>
        <v>0</v>
      </c>
    </row>
    <row r="43" spans="1:10" x14ac:dyDescent="0.25">
      <c r="A43" s="62">
        <v>9</v>
      </c>
      <c r="B43" s="63" t="s">
        <v>9</v>
      </c>
      <c r="C43" s="63" t="s">
        <v>51</v>
      </c>
      <c r="D43" s="11" t="s">
        <v>6</v>
      </c>
      <c r="E43" s="19">
        <f>E44</f>
        <v>2102.0320000000002</v>
      </c>
      <c r="F43" s="19">
        <f>F44</f>
        <v>2438.9499999999998</v>
      </c>
      <c r="G43" s="19">
        <f t="shared" ref="G43:I43" si="11">G44</f>
        <v>2438.9499999999998</v>
      </c>
      <c r="H43" s="19">
        <f t="shared" si="11"/>
        <v>2438.9499999999998</v>
      </c>
      <c r="I43" s="19">
        <f t="shared" si="11"/>
        <v>2438.9499999999998</v>
      </c>
      <c r="J43" s="18">
        <f t="shared" si="8"/>
        <v>11857.831999999999</v>
      </c>
    </row>
    <row r="44" spans="1:10" ht="30" x14ac:dyDescent="0.25">
      <c r="A44" s="62"/>
      <c r="B44" s="63"/>
      <c r="C44" s="63"/>
      <c r="D44" s="11" t="s">
        <v>7</v>
      </c>
      <c r="E44" s="19">
        <f>'Прил №5'!E96</f>
        <v>2102.0320000000002</v>
      </c>
      <c r="F44" s="19">
        <f>'Прил №5'!F96</f>
        <v>2438.9499999999998</v>
      </c>
      <c r="G44" s="19">
        <f>'Прил №5'!G96</f>
        <v>2438.9499999999998</v>
      </c>
      <c r="H44" s="19">
        <f>'Прил №5'!H96</f>
        <v>2438.9499999999998</v>
      </c>
      <c r="I44" s="19">
        <f>'Прил №5'!I96</f>
        <v>2438.9499999999998</v>
      </c>
      <c r="J44" s="18">
        <f t="shared" si="8"/>
        <v>11857.831999999999</v>
      </c>
    </row>
    <row r="45" spans="1:10" x14ac:dyDescent="0.25">
      <c r="A45" s="62"/>
      <c r="B45" s="63"/>
      <c r="C45" s="63"/>
      <c r="D45" s="11" t="s">
        <v>8</v>
      </c>
      <c r="E45" s="19" t="s">
        <v>14</v>
      </c>
      <c r="F45" s="19" t="s">
        <v>14</v>
      </c>
      <c r="G45" s="19" t="s">
        <v>14</v>
      </c>
      <c r="H45" s="19" t="s">
        <v>14</v>
      </c>
      <c r="I45" s="19" t="s">
        <v>14</v>
      </c>
      <c r="J45" s="18">
        <f t="shared" si="8"/>
        <v>0</v>
      </c>
    </row>
    <row r="46" spans="1:10" x14ac:dyDescent="0.25">
      <c r="A46" s="62">
        <v>10</v>
      </c>
      <c r="B46" s="63" t="s">
        <v>9</v>
      </c>
      <c r="C46" s="63" t="s">
        <v>52</v>
      </c>
      <c r="D46" s="11" t="s">
        <v>6</v>
      </c>
      <c r="E46" s="19">
        <f>'Прил №5'!E102</f>
        <v>5</v>
      </c>
      <c r="F46" s="19">
        <f>F47</f>
        <v>5</v>
      </c>
      <c r="G46" s="19">
        <f t="shared" ref="G46:I46" si="12">G47</f>
        <v>0</v>
      </c>
      <c r="H46" s="19">
        <f t="shared" si="12"/>
        <v>0</v>
      </c>
      <c r="I46" s="19">
        <f t="shared" si="12"/>
        <v>0</v>
      </c>
      <c r="J46" s="18">
        <f t="shared" si="8"/>
        <v>10</v>
      </c>
    </row>
    <row r="47" spans="1:10" ht="30" x14ac:dyDescent="0.25">
      <c r="A47" s="62"/>
      <c r="B47" s="63"/>
      <c r="C47" s="63"/>
      <c r="D47" s="11" t="s">
        <v>7</v>
      </c>
      <c r="E47" s="19">
        <f>'Прил №5'!E102</f>
        <v>5</v>
      </c>
      <c r="F47" s="19">
        <f>'Прил №5'!F102</f>
        <v>5</v>
      </c>
      <c r="G47" s="19">
        <f>'Прил №5'!G102</f>
        <v>0</v>
      </c>
      <c r="H47" s="19">
        <f>'Прил №5'!H102</f>
        <v>0</v>
      </c>
      <c r="I47" s="19">
        <f>'Прил №5'!I102</f>
        <v>0</v>
      </c>
      <c r="J47" s="18">
        <f t="shared" si="8"/>
        <v>10</v>
      </c>
    </row>
    <row r="48" spans="1:10" x14ac:dyDescent="0.25">
      <c r="A48" s="62"/>
      <c r="B48" s="63"/>
      <c r="C48" s="63"/>
      <c r="D48" s="11" t="s">
        <v>8</v>
      </c>
      <c r="E48" s="19" t="s">
        <v>14</v>
      </c>
      <c r="F48" s="19" t="s">
        <v>14</v>
      </c>
      <c r="G48" s="19" t="s">
        <v>14</v>
      </c>
      <c r="H48" s="19" t="s">
        <v>14</v>
      </c>
      <c r="I48" s="19" t="s">
        <v>14</v>
      </c>
      <c r="J48" s="18">
        <f t="shared" si="8"/>
        <v>0</v>
      </c>
    </row>
    <row r="49" spans="1:10" ht="19.5" customHeight="1" x14ac:dyDescent="0.25">
      <c r="A49" s="62">
        <v>11</v>
      </c>
      <c r="B49" s="63" t="s">
        <v>9</v>
      </c>
      <c r="C49" s="59" t="s">
        <v>63</v>
      </c>
      <c r="D49" s="11" t="s">
        <v>6</v>
      </c>
      <c r="E49" s="19">
        <f>'Прил №5'!E108</f>
        <v>0</v>
      </c>
      <c r="F49" s="19">
        <f>'Прил №5'!F108</f>
        <v>3553.4999999999995</v>
      </c>
      <c r="G49" s="19">
        <f>'Прил №5'!G108</f>
        <v>7805.7000000000007</v>
      </c>
      <c r="H49" s="19">
        <f>'Прил №5'!H108</f>
        <v>0</v>
      </c>
      <c r="I49" s="19">
        <f>'Прил №5'!I108</f>
        <v>0</v>
      </c>
      <c r="J49" s="18">
        <f t="shared" si="8"/>
        <v>11359.2</v>
      </c>
    </row>
    <row r="50" spans="1:10" ht="36" customHeight="1" x14ac:dyDescent="0.25">
      <c r="A50" s="62"/>
      <c r="B50" s="63"/>
      <c r="C50" s="60"/>
      <c r="D50" s="11" t="s">
        <v>7</v>
      </c>
      <c r="E50" s="19">
        <f>'Прил №5'!E108</f>
        <v>0</v>
      </c>
      <c r="F50" s="19">
        <f>'Прил №5'!F108</f>
        <v>3553.4999999999995</v>
      </c>
      <c r="G50" s="19">
        <f>'Прил №5'!G108</f>
        <v>7805.7000000000007</v>
      </c>
      <c r="H50" s="19">
        <f>'Прил №5'!H108</f>
        <v>0</v>
      </c>
      <c r="I50" s="19">
        <f>'Прил №5'!I108</f>
        <v>0</v>
      </c>
      <c r="J50" s="18">
        <f t="shared" si="8"/>
        <v>11359.2</v>
      </c>
    </row>
    <row r="51" spans="1:10" ht="52.5" customHeight="1" x14ac:dyDescent="0.25">
      <c r="A51" s="62"/>
      <c r="B51" s="63"/>
      <c r="C51" s="61"/>
      <c r="D51" s="11" t="s">
        <v>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/>
    </row>
    <row r="52" spans="1:10" x14ac:dyDescent="0.25">
      <c r="A52" s="68" t="s">
        <v>64</v>
      </c>
      <c r="B52" s="65" t="s">
        <v>68</v>
      </c>
      <c r="C52" s="64" t="s">
        <v>70</v>
      </c>
      <c r="D52" s="39" t="s">
        <v>6</v>
      </c>
      <c r="E52" s="19"/>
      <c r="F52" s="19">
        <f>'Прил №5'!F115</f>
        <v>1518.4</v>
      </c>
      <c r="G52" s="19"/>
      <c r="H52" s="19"/>
      <c r="I52" s="19"/>
      <c r="J52" s="18">
        <f>F52</f>
        <v>1518.4</v>
      </c>
    </row>
    <row r="53" spans="1:10" ht="30" x14ac:dyDescent="0.25">
      <c r="A53" s="69"/>
      <c r="B53" s="66"/>
      <c r="C53" s="64"/>
      <c r="D53" s="39" t="s">
        <v>7</v>
      </c>
      <c r="E53" s="19"/>
      <c r="F53" s="19">
        <f>F52</f>
        <v>1518.4</v>
      </c>
      <c r="G53" s="19"/>
      <c r="H53" s="19"/>
      <c r="I53" s="19"/>
      <c r="J53" s="18">
        <f>F53</f>
        <v>1518.4</v>
      </c>
    </row>
    <row r="54" spans="1:10" ht="78" customHeight="1" x14ac:dyDescent="0.25">
      <c r="A54" s="70"/>
      <c r="B54" s="67"/>
      <c r="C54" s="64"/>
      <c r="D54" s="39" t="s">
        <v>8</v>
      </c>
      <c r="E54" s="19"/>
      <c r="F54" s="19"/>
      <c r="G54" s="19"/>
      <c r="H54" s="19"/>
      <c r="I54" s="19"/>
      <c r="J54" s="18"/>
    </row>
    <row r="55" spans="1:10" x14ac:dyDescent="0.25">
      <c r="A55" s="68" t="s">
        <v>65</v>
      </c>
      <c r="B55" s="65" t="s">
        <v>68</v>
      </c>
      <c r="C55" s="64" t="s">
        <v>96</v>
      </c>
      <c r="D55" s="39" t="s">
        <v>6</v>
      </c>
      <c r="E55" s="19"/>
      <c r="F55" s="19">
        <f>'Прил №5'!F122</f>
        <v>0</v>
      </c>
      <c r="G55" s="19">
        <v>2800</v>
      </c>
      <c r="H55" s="19">
        <f>'Прил №5'!H122</f>
        <v>0</v>
      </c>
      <c r="I55" s="19">
        <f>'Прил №5'!I122</f>
        <v>0</v>
      </c>
      <c r="J55" s="18">
        <f>SUM(E55:I55)</f>
        <v>2800</v>
      </c>
    </row>
    <row r="56" spans="1:10" ht="30" x14ac:dyDescent="0.25">
      <c r="A56" s="69"/>
      <c r="B56" s="66"/>
      <c r="C56" s="64"/>
      <c r="D56" s="39" t="s">
        <v>7</v>
      </c>
      <c r="E56" s="19"/>
      <c r="F56" s="19">
        <f>F55</f>
        <v>0</v>
      </c>
      <c r="G56" s="19">
        <v>2800</v>
      </c>
      <c r="H56" s="19">
        <f t="shared" ref="H56:I56" si="13">H55</f>
        <v>0</v>
      </c>
      <c r="I56" s="19">
        <f t="shared" si="13"/>
        <v>0</v>
      </c>
      <c r="J56" s="18">
        <f>SUM(E56:I56)</f>
        <v>2800</v>
      </c>
    </row>
    <row r="57" spans="1:10" ht="140.25" customHeight="1" x14ac:dyDescent="0.25">
      <c r="A57" s="70"/>
      <c r="B57" s="67"/>
      <c r="C57" s="64"/>
      <c r="D57" s="39" t="s">
        <v>8</v>
      </c>
      <c r="E57" s="19"/>
      <c r="F57" s="19" t="s">
        <v>97</v>
      </c>
      <c r="G57" s="19"/>
      <c r="H57" s="19"/>
      <c r="I57" s="19"/>
      <c r="J57" s="18"/>
    </row>
    <row r="58" spans="1:10" ht="24" customHeight="1" x14ac:dyDescent="0.25">
      <c r="A58" s="68" t="s">
        <v>66</v>
      </c>
      <c r="B58" s="71"/>
      <c r="C58" s="64" t="s">
        <v>95</v>
      </c>
      <c r="D58" s="48" t="s">
        <v>6</v>
      </c>
      <c r="E58" s="19"/>
      <c r="F58" s="19"/>
      <c r="G58" s="19">
        <v>2778.6</v>
      </c>
      <c r="H58" s="19"/>
      <c r="I58" s="19"/>
      <c r="J58" s="18">
        <v>2778.6</v>
      </c>
    </row>
    <row r="59" spans="1:10" ht="34.5" customHeight="1" x14ac:dyDescent="0.25">
      <c r="A59" s="69"/>
      <c r="B59" s="72"/>
      <c r="C59" s="64"/>
      <c r="D59" s="48" t="s">
        <v>7</v>
      </c>
      <c r="E59" s="19"/>
      <c r="F59" s="19"/>
      <c r="G59" s="19">
        <v>2778.6</v>
      </c>
      <c r="H59" s="19"/>
      <c r="I59" s="19"/>
      <c r="J59" s="18">
        <v>2778.6</v>
      </c>
    </row>
    <row r="60" spans="1:10" ht="132.75" customHeight="1" x14ac:dyDescent="0.25">
      <c r="A60" s="70"/>
      <c r="B60" s="73"/>
      <c r="C60" s="64"/>
      <c r="D60" s="48" t="s">
        <v>8</v>
      </c>
      <c r="E60" s="19"/>
      <c r="F60" s="19"/>
      <c r="G60" s="19"/>
      <c r="H60" s="19"/>
      <c r="I60" s="19"/>
      <c r="J60" s="18"/>
    </row>
    <row r="61" spans="1:10" x14ac:dyDescent="0.25">
      <c r="A61" s="68" t="s">
        <v>67</v>
      </c>
      <c r="B61" s="65" t="s">
        <v>68</v>
      </c>
      <c r="C61" s="63" t="s">
        <v>69</v>
      </c>
      <c r="D61" s="39" t="s">
        <v>6</v>
      </c>
      <c r="E61" s="19"/>
      <c r="F61" s="19">
        <f>'Прил №5'!F136</f>
        <v>2035.1000000000001</v>
      </c>
      <c r="G61" s="19"/>
      <c r="H61" s="19"/>
      <c r="I61" s="19"/>
      <c r="J61" s="18">
        <f>F61</f>
        <v>2035.1000000000001</v>
      </c>
    </row>
    <row r="62" spans="1:10" ht="30" x14ac:dyDescent="0.25">
      <c r="A62" s="69"/>
      <c r="B62" s="66"/>
      <c r="C62" s="63"/>
      <c r="D62" s="39" t="s">
        <v>7</v>
      </c>
      <c r="E62" s="19"/>
      <c r="F62" s="19">
        <f>F61</f>
        <v>2035.1000000000001</v>
      </c>
      <c r="G62" s="19"/>
      <c r="H62" s="19"/>
      <c r="I62" s="19"/>
      <c r="J62" s="18">
        <f>F62</f>
        <v>2035.1000000000001</v>
      </c>
    </row>
    <row r="63" spans="1:10" ht="76.5" customHeight="1" x14ac:dyDescent="0.25">
      <c r="A63" s="70"/>
      <c r="B63" s="67"/>
      <c r="C63" s="63"/>
      <c r="D63" s="39" t="s">
        <v>8</v>
      </c>
      <c r="E63" s="19"/>
      <c r="F63" s="19"/>
      <c r="G63" s="19"/>
      <c r="H63" s="19"/>
      <c r="I63" s="19"/>
      <c r="J63" s="18"/>
    </row>
    <row r="64" spans="1:10" x14ac:dyDescent="0.25">
      <c r="A64" s="68" t="s">
        <v>94</v>
      </c>
      <c r="B64" s="65" t="s">
        <v>68</v>
      </c>
      <c r="C64" s="64" t="s">
        <v>71</v>
      </c>
      <c r="D64" s="39" t="s">
        <v>6</v>
      </c>
      <c r="E64" s="19"/>
      <c r="F64" s="19">
        <f>'Прил №5'!F143</f>
        <v>0</v>
      </c>
      <c r="G64" s="19">
        <f>G65</f>
        <v>2227.1</v>
      </c>
      <c r="H64" s="19">
        <f t="shared" ref="H64:I64" si="14">H65</f>
        <v>0</v>
      </c>
      <c r="I64" s="19">
        <f t="shared" si="14"/>
        <v>0</v>
      </c>
      <c r="J64" s="18">
        <f>'Прил №5'!J143</f>
        <v>2227.1</v>
      </c>
    </row>
    <row r="65" spans="1:10" ht="30" x14ac:dyDescent="0.25">
      <c r="A65" s="69"/>
      <c r="B65" s="66"/>
      <c r="C65" s="64"/>
      <c r="D65" s="39" t="s">
        <v>7</v>
      </c>
      <c r="E65" s="19"/>
      <c r="F65" s="19">
        <f>F64</f>
        <v>0</v>
      </c>
      <c r="G65" s="19">
        <f>'Прил №5'!G143</f>
        <v>2227.1</v>
      </c>
      <c r="H65" s="19">
        <f>'Прил №5'!H143</f>
        <v>0</v>
      </c>
      <c r="I65" s="19">
        <f>'Прил №5'!I143</f>
        <v>0</v>
      </c>
      <c r="J65" s="18">
        <f>J64</f>
        <v>2227.1</v>
      </c>
    </row>
    <row r="66" spans="1:10" ht="65.25" customHeight="1" x14ac:dyDescent="0.25">
      <c r="A66" s="70"/>
      <c r="B66" s="67"/>
      <c r="C66" s="64"/>
      <c r="D66" s="39" t="s">
        <v>8</v>
      </c>
      <c r="E66" s="19"/>
      <c r="F66" s="19"/>
      <c r="G66" s="19"/>
      <c r="H66" s="19"/>
      <c r="I66" s="19"/>
      <c r="J66" s="18"/>
    </row>
    <row r="67" spans="1:10" x14ac:dyDescent="0.25">
      <c r="A67" s="62">
        <v>12</v>
      </c>
      <c r="B67" s="63" t="s">
        <v>9</v>
      </c>
      <c r="C67" s="59" t="s">
        <v>107</v>
      </c>
      <c r="D67" s="11" t="s">
        <v>6</v>
      </c>
      <c r="E67" s="19"/>
      <c r="F67" s="19">
        <f>F68</f>
        <v>5304.3</v>
      </c>
      <c r="G67" s="19">
        <f t="shared" ref="G67:I67" si="15">G68</f>
        <v>0</v>
      </c>
      <c r="H67" s="19">
        <f t="shared" si="15"/>
        <v>0</v>
      </c>
      <c r="I67" s="19">
        <f t="shared" si="15"/>
        <v>0</v>
      </c>
      <c r="J67" s="18">
        <f t="shared" ref="J67:J78" si="16">SUM(E67:I67)</f>
        <v>5304.3</v>
      </c>
    </row>
    <row r="68" spans="1:10" ht="30" x14ac:dyDescent="0.25">
      <c r="A68" s="62"/>
      <c r="B68" s="63"/>
      <c r="C68" s="60"/>
      <c r="D68" s="11" t="s">
        <v>7</v>
      </c>
      <c r="E68" s="19">
        <f>'Прил №5'!E150</f>
        <v>0</v>
      </c>
      <c r="F68" s="19">
        <f>'Прил №5'!F150</f>
        <v>5304.3</v>
      </c>
      <c r="G68" s="19">
        <f>'Прил №5'!G150</f>
        <v>0</v>
      </c>
      <c r="H68" s="19">
        <f>'Прил №5'!H150</f>
        <v>0</v>
      </c>
      <c r="I68" s="19">
        <f>'Прил №5'!I150</f>
        <v>0</v>
      </c>
      <c r="J68" s="18">
        <f t="shared" si="16"/>
        <v>5304.3</v>
      </c>
    </row>
    <row r="69" spans="1:10" ht="351.75" customHeight="1" x14ac:dyDescent="0.25">
      <c r="A69" s="62"/>
      <c r="B69" s="63"/>
      <c r="C69" s="61"/>
      <c r="D69" s="11" t="s">
        <v>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8">
        <f t="shared" si="16"/>
        <v>0</v>
      </c>
    </row>
    <row r="70" spans="1:10" ht="22.5" customHeight="1" x14ac:dyDescent="0.25">
      <c r="A70" s="58" t="s">
        <v>101</v>
      </c>
      <c r="B70" s="63" t="s">
        <v>9</v>
      </c>
      <c r="C70" s="59" t="s">
        <v>103</v>
      </c>
      <c r="D70" s="53" t="s">
        <v>6</v>
      </c>
      <c r="E70" s="19"/>
      <c r="F70" s="19">
        <f>F71</f>
        <v>1797.1</v>
      </c>
      <c r="G70" s="19">
        <f t="shared" ref="G70:I70" si="17">G71</f>
        <v>0</v>
      </c>
      <c r="H70" s="19">
        <f t="shared" si="17"/>
        <v>0</v>
      </c>
      <c r="I70" s="19">
        <f t="shared" si="17"/>
        <v>0</v>
      </c>
      <c r="J70" s="18">
        <f t="shared" ref="J70:J72" si="18">SUM(E70:I70)</f>
        <v>1797.1</v>
      </c>
    </row>
    <row r="71" spans="1:10" ht="36.75" customHeight="1" x14ac:dyDescent="0.25">
      <c r="A71" s="58"/>
      <c r="B71" s="63"/>
      <c r="C71" s="60"/>
      <c r="D71" s="53" t="s">
        <v>7</v>
      </c>
      <c r="E71" s="19">
        <f>'Прил №5'!E153</f>
        <v>0</v>
      </c>
      <c r="F71" s="19">
        <f>'Прил №5'!F156</f>
        <v>1797.1</v>
      </c>
      <c r="G71" s="19">
        <f>'Прил №5'!G153</f>
        <v>0</v>
      </c>
      <c r="H71" s="19">
        <f>'Прил №5'!H153</f>
        <v>0</v>
      </c>
      <c r="I71" s="19">
        <f>'Прил №5'!I153</f>
        <v>0</v>
      </c>
      <c r="J71" s="18">
        <f t="shared" si="18"/>
        <v>1797.1</v>
      </c>
    </row>
    <row r="72" spans="1:10" ht="126.75" customHeight="1" x14ac:dyDescent="0.25">
      <c r="A72" s="58"/>
      <c r="B72" s="63"/>
      <c r="C72" s="61"/>
      <c r="D72" s="53" t="s">
        <v>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8">
        <f t="shared" si="18"/>
        <v>0</v>
      </c>
    </row>
    <row r="73" spans="1:10" ht="18" customHeight="1" x14ac:dyDescent="0.25">
      <c r="A73" s="58" t="s">
        <v>102</v>
      </c>
      <c r="B73" s="63" t="s">
        <v>9</v>
      </c>
      <c r="C73" s="59" t="s">
        <v>104</v>
      </c>
      <c r="D73" s="53" t="s">
        <v>6</v>
      </c>
      <c r="E73" s="19"/>
      <c r="F73" s="19">
        <f>F74</f>
        <v>3507.2</v>
      </c>
      <c r="G73" s="19">
        <f t="shared" ref="G73:I73" si="19">G74</f>
        <v>0</v>
      </c>
      <c r="H73" s="19">
        <f t="shared" si="19"/>
        <v>0</v>
      </c>
      <c r="I73" s="19">
        <f t="shared" si="19"/>
        <v>0</v>
      </c>
      <c r="J73" s="18">
        <f t="shared" ref="J73:J75" si="20">SUM(E73:I73)</f>
        <v>3507.2</v>
      </c>
    </row>
    <row r="74" spans="1:10" ht="36.75" customHeight="1" x14ac:dyDescent="0.25">
      <c r="A74" s="58"/>
      <c r="B74" s="63"/>
      <c r="C74" s="60"/>
      <c r="D74" s="53" t="s">
        <v>7</v>
      </c>
      <c r="E74" s="19"/>
      <c r="F74" s="19">
        <f>'Прил №5'!F162</f>
        <v>3507.2</v>
      </c>
      <c r="G74" s="19"/>
      <c r="H74" s="19"/>
      <c r="I74" s="19"/>
      <c r="J74" s="18">
        <f t="shared" si="20"/>
        <v>3507.2</v>
      </c>
    </row>
    <row r="75" spans="1:10" ht="126.75" customHeight="1" x14ac:dyDescent="0.25">
      <c r="A75" s="58"/>
      <c r="B75" s="63"/>
      <c r="C75" s="61"/>
      <c r="D75" s="53" t="s">
        <v>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8">
        <f t="shared" si="20"/>
        <v>0</v>
      </c>
    </row>
    <row r="76" spans="1:10" x14ac:dyDescent="0.25">
      <c r="A76" s="62">
        <v>13</v>
      </c>
      <c r="B76" s="59" t="s">
        <v>9</v>
      </c>
      <c r="C76" s="59" t="s">
        <v>59</v>
      </c>
      <c r="D76" s="11" t="s">
        <v>6</v>
      </c>
      <c r="E76" s="19">
        <f t="shared" ref="E76:I76" si="21">E77</f>
        <v>16446.599999999999</v>
      </c>
      <c r="F76" s="19">
        <f t="shared" si="21"/>
        <v>17518.400000000001</v>
      </c>
      <c r="G76" s="19">
        <f t="shared" si="21"/>
        <v>17518.400000000001</v>
      </c>
      <c r="H76" s="19">
        <f t="shared" si="21"/>
        <v>17518.400000000001</v>
      </c>
      <c r="I76" s="19">
        <f t="shared" si="21"/>
        <v>17518.400000000001</v>
      </c>
      <c r="J76" s="18">
        <f t="shared" si="16"/>
        <v>86520.200000000012</v>
      </c>
    </row>
    <row r="77" spans="1:10" ht="30" x14ac:dyDescent="0.25">
      <c r="A77" s="62"/>
      <c r="B77" s="60"/>
      <c r="C77" s="60"/>
      <c r="D77" s="11" t="s">
        <v>7</v>
      </c>
      <c r="E77" s="19">
        <f>'Прил №5'!E168</f>
        <v>16446.599999999999</v>
      </c>
      <c r="F77" s="19">
        <f>'Прил №5'!F168</f>
        <v>17518.400000000001</v>
      </c>
      <c r="G77" s="19">
        <f>'Прил №5'!G168</f>
        <v>17518.400000000001</v>
      </c>
      <c r="H77" s="19">
        <f>'Прил №5'!H168</f>
        <v>17518.400000000001</v>
      </c>
      <c r="I77" s="19">
        <f>'Прил №5'!I168</f>
        <v>17518.400000000001</v>
      </c>
      <c r="J77" s="18">
        <f t="shared" si="16"/>
        <v>86520.200000000012</v>
      </c>
    </row>
    <row r="78" spans="1:10" ht="154.5" customHeight="1" x14ac:dyDescent="0.25">
      <c r="A78" s="62"/>
      <c r="B78" s="61"/>
      <c r="C78" s="61"/>
      <c r="D78" s="11" t="s">
        <v>8</v>
      </c>
      <c r="E78" s="19"/>
      <c r="F78" s="19"/>
      <c r="G78" s="19"/>
      <c r="H78" s="19"/>
      <c r="I78" s="19"/>
      <c r="J78" s="22">
        <f t="shared" si="16"/>
        <v>0</v>
      </c>
    </row>
    <row r="79" spans="1:10" ht="16.5" customHeight="1" x14ac:dyDescent="0.25">
      <c r="A79" s="62">
        <v>14</v>
      </c>
      <c r="B79" s="59" t="s">
        <v>9</v>
      </c>
      <c r="C79" s="83" t="s">
        <v>112</v>
      </c>
      <c r="D79" s="27" t="s">
        <v>6</v>
      </c>
      <c r="E79" s="19">
        <f t="shared" ref="E79:I79" si="22">E80</f>
        <v>9374.9</v>
      </c>
      <c r="F79" s="19">
        <f t="shared" si="22"/>
        <v>9317.5</v>
      </c>
      <c r="G79" s="19">
        <f t="shared" si="22"/>
        <v>9718.1</v>
      </c>
      <c r="H79" s="19">
        <f t="shared" si="22"/>
        <v>10106.799999999999</v>
      </c>
      <c r="I79" s="19">
        <f t="shared" si="22"/>
        <v>10106.799999999999</v>
      </c>
      <c r="J79" s="18">
        <f t="shared" ref="J79:J81" si="23">SUM(E79:I79)</f>
        <v>48624.100000000006</v>
      </c>
    </row>
    <row r="80" spans="1:10" ht="98.25" customHeight="1" x14ac:dyDescent="0.25">
      <c r="A80" s="62"/>
      <c r="B80" s="60"/>
      <c r="C80" s="84"/>
      <c r="D80" s="30" t="s">
        <v>7</v>
      </c>
      <c r="E80" s="28">
        <f>'Прил №5'!E174</f>
        <v>9374.9</v>
      </c>
      <c r="F80" s="28">
        <f>'Прил №5'!F174</f>
        <v>9317.5</v>
      </c>
      <c r="G80" s="28">
        <f>'Прил №5'!G174</f>
        <v>9718.1</v>
      </c>
      <c r="H80" s="28">
        <f>'Прил №5'!H174</f>
        <v>10106.799999999999</v>
      </c>
      <c r="I80" s="28">
        <f>'Прил №5'!I174</f>
        <v>10106.799999999999</v>
      </c>
      <c r="J80" s="29">
        <f t="shared" si="23"/>
        <v>48624.100000000006</v>
      </c>
    </row>
    <row r="81" spans="1:10" ht="136.5" customHeight="1" x14ac:dyDescent="0.25">
      <c r="A81" s="62"/>
      <c r="B81" s="61"/>
      <c r="C81" s="85"/>
      <c r="D81" s="30" t="s">
        <v>8</v>
      </c>
      <c r="E81" s="28"/>
      <c r="F81" s="28"/>
      <c r="G81" s="28"/>
      <c r="H81" s="28"/>
      <c r="I81" s="28"/>
      <c r="J81" s="29">
        <f t="shared" si="23"/>
        <v>0</v>
      </c>
    </row>
    <row r="82" spans="1:10" ht="32.25" customHeight="1" x14ac:dyDescent="0.25">
      <c r="A82" s="62">
        <v>15</v>
      </c>
      <c r="B82" s="59" t="s">
        <v>9</v>
      </c>
      <c r="C82" s="59" t="s">
        <v>56</v>
      </c>
      <c r="D82" s="27" t="s">
        <v>6</v>
      </c>
      <c r="E82" s="20">
        <f t="shared" ref="E82:I82" si="24">E83</f>
        <v>15.1</v>
      </c>
      <c r="F82" s="20">
        <f t="shared" si="24"/>
        <v>18.88</v>
      </c>
      <c r="G82" s="20">
        <f t="shared" si="24"/>
        <v>15.1</v>
      </c>
      <c r="H82" s="20">
        <f t="shared" si="24"/>
        <v>15.1</v>
      </c>
      <c r="I82" s="20">
        <f t="shared" si="24"/>
        <v>15.1</v>
      </c>
      <c r="J82" s="22">
        <f t="shared" ref="J82:J84" si="25">SUM(E82:I82)</f>
        <v>79.279999999999987</v>
      </c>
    </row>
    <row r="83" spans="1:10" ht="91.5" customHeight="1" x14ac:dyDescent="0.25">
      <c r="A83" s="62"/>
      <c r="B83" s="60"/>
      <c r="C83" s="60"/>
      <c r="D83" s="30" t="s">
        <v>7</v>
      </c>
      <c r="E83" s="28">
        <f>'Прил №5'!E180</f>
        <v>15.1</v>
      </c>
      <c r="F83" s="28">
        <f>'Прил №5'!F180</f>
        <v>18.88</v>
      </c>
      <c r="G83" s="28">
        <f>'Прил №5'!G180</f>
        <v>15.1</v>
      </c>
      <c r="H83" s="28">
        <f>'Прил №5'!H180</f>
        <v>15.1</v>
      </c>
      <c r="I83" s="28">
        <f>'Прил №5'!I180</f>
        <v>15.1</v>
      </c>
      <c r="J83" s="29">
        <f t="shared" si="25"/>
        <v>79.279999999999987</v>
      </c>
    </row>
    <row r="84" spans="1:10" ht="88.5" customHeight="1" x14ac:dyDescent="0.25">
      <c r="A84" s="62"/>
      <c r="B84" s="61"/>
      <c r="C84" s="61"/>
      <c r="D84" s="30" t="s">
        <v>8</v>
      </c>
      <c r="E84" s="28"/>
      <c r="F84" s="28"/>
      <c r="G84" s="28"/>
      <c r="H84" s="28"/>
      <c r="I84" s="28"/>
      <c r="J84" s="29">
        <f t="shared" si="25"/>
        <v>0</v>
      </c>
    </row>
    <row r="85" spans="1:10" x14ac:dyDescent="0.25">
      <c r="A85" s="62">
        <v>16</v>
      </c>
      <c r="B85" s="59" t="s">
        <v>9</v>
      </c>
      <c r="C85" s="59" t="s">
        <v>57</v>
      </c>
      <c r="D85" s="34" t="s">
        <v>6</v>
      </c>
      <c r="E85" s="20">
        <f t="shared" ref="E85:I85" si="26">E86</f>
        <v>2378</v>
      </c>
      <c r="F85" s="20">
        <f t="shared" si="26"/>
        <v>3567</v>
      </c>
      <c r="G85" s="20">
        <f t="shared" si="26"/>
        <v>3567</v>
      </c>
      <c r="H85" s="20">
        <f t="shared" si="26"/>
        <v>3567</v>
      </c>
      <c r="I85" s="20">
        <f t="shared" si="26"/>
        <v>3567</v>
      </c>
      <c r="J85" s="22">
        <f t="shared" ref="J85:J87" si="27">SUM(E85:I85)</f>
        <v>16646</v>
      </c>
    </row>
    <row r="86" spans="1:10" ht="30" x14ac:dyDescent="0.25">
      <c r="A86" s="62"/>
      <c r="B86" s="60"/>
      <c r="C86" s="60"/>
      <c r="D86" s="30" t="s">
        <v>7</v>
      </c>
      <c r="E86" s="28">
        <f>'Прил №5'!E189</f>
        <v>2378</v>
      </c>
      <c r="F86" s="28">
        <f>'Прил №5'!F189</f>
        <v>3567</v>
      </c>
      <c r="G86" s="28">
        <f>'Прил №5'!G189</f>
        <v>3567</v>
      </c>
      <c r="H86" s="28">
        <f>'Прил №5'!H189</f>
        <v>3567</v>
      </c>
      <c r="I86" s="28">
        <f>'Прил №5'!I189</f>
        <v>3567</v>
      </c>
      <c r="J86" s="29">
        <f t="shared" si="27"/>
        <v>16646</v>
      </c>
    </row>
    <row r="87" spans="1:10" ht="30.75" customHeight="1" x14ac:dyDescent="0.25">
      <c r="A87" s="62"/>
      <c r="B87" s="61"/>
      <c r="C87" s="61"/>
      <c r="D87" s="30" t="s">
        <v>8</v>
      </c>
      <c r="E87" s="28"/>
      <c r="F87" s="28"/>
      <c r="G87" s="28"/>
      <c r="H87" s="28"/>
      <c r="I87" s="28"/>
      <c r="J87" s="29">
        <f t="shared" si="27"/>
        <v>0</v>
      </c>
    </row>
    <row r="88" spans="1:10" x14ac:dyDescent="0.25">
      <c r="A88" s="62">
        <v>17</v>
      </c>
      <c r="B88" s="59" t="s">
        <v>9</v>
      </c>
      <c r="C88" s="59" t="s">
        <v>74</v>
      </c>
      <c r="D88" s="43" t="s">
        <v>6</v>
      </c>
      <c r="E88" s="20">
        <f t="shared" ref="E88:I88" si="28">E89</f>
        <v>909.30000000000007</v>
      </c>
      <c r="F88" s="20">
        <f t="shared" si="28"/>
        <v>1212.4000000000001</v>
      </c>
      <c r="G88" s="20">
        <f t="shared" si="28"/>
        <v>0</v>
      </c>
      <c r="H88" s="20">
        <f t="shared" si="28"/>
        <v>0</v>
      </c>
      <c r="I88" s="20">
        <f t="shared" si="28"/>
        <v>0</v>
      </c>
      <c r="J88" s="22">
        <f t="shared" ref="J88:J90" si="29">SUM(E88:I88)</f>
        <v>2121.7000000000003</v>
      </c>
    </row>
    <row r="89" spans="1:10" ht="30" x14ac:dyDescent="0.25">
      <c r="A89" s="62"/>
      <c r="B89" s="60"/>
      <c r="C89" s="60"/>
      <c r="D89" s="30" t="s">
        <v>7</v>
      </c>
      <c r="E89" s="28">
        <f>'Прил №5'!E192</f>
        <v>909.30000000000007</v>
      </c>
      <c r="F89" s="28">
        <v>1212.4000000000001</v>
      </c>
      <c r="G89" s="28">
        <f>'Прил №5'!G192</f>
        <v>0</v>
      </c>
      <c r="H89" s="28">
        <f>'Прил №5'!H192</f>
        <v>0</v>
      </c>
      <c r="I89" s="28">
        <f>'Прил №5'!I192</f>
        <v>0</v>
      </c>
      <c r="J89" s="29">
        <f t="shared" si="29"/>
        <v>2121.7000000000003</v>
      </c>
    </row>
    <row r="90" spans="1:10" ht="167.25" customHeight="1" x14ac:dyDescent="0.25">
      <c r="A90" s="62"/>
      <c r="B90" s="61"/>
      <c r="C90" s="61"/>
      <c r="D90" s="30" t="s">
        <v>8</v>
      </c>
      <c r="E90" s="28"/>
      <c r="F90" s="28"/>
      <c r="G90" s="28"/>
      <c r="H90" s="28"/>
      <c r="I90" s="28"/>
      <c r="J90" s="29">
        <f t="shared" si="29"/>
        <v>0</v>
      </c>
    </row>
    <row r="91" spans="1:10" x14ac:dyDescent="0.25">
      <c r="A91" s="58" t="s">
        <v>75</v>
      </c>
      <c r="B91" s="59" t="s">
        <v>68</v>
      </c>
      <c r="C91" s="59" t="s">
        <v>81</v>
      </c>
      <c r="D91" s="43" t="s">
        <v>6</v>
      </c>
      <c r="E91" s="20">
        <f>E92</f>
        <v>303.10000000000002</v>
      </c>
      <c r="F91" s="20" t="s">
        <v>14</v>
      </c>
      <c r="G91" s="20">
        <f t="shared" ref="G91:I91" si="30">G92</f>
        <v>0</v>
      </c>
      <c r="H91" s="20">
        <f t="shared" si="30"/>
        <v>0</v>
      </c>
      <c r="I91" s="20">
        <f t="shared" si="30"/>
        <v>0</v>
      </c>
      <c r="J91" s="22">
        <f t="shared" ref="J91:J93" si="31">SUM(E91:I91)</f>
        <v>303.10000000000002</v>
      </c>
    </row>
    <row r="92" spans="1:10" ht="30" x14ac:dyDescent="0.25">
      <c r="A92" s="58"/>
      <c r="B92" s="60"/>
      <c r="C92" s="60"/>
      <c r="D92" s="30" t="s">
        <v>7</v>
      </c>
      <c r="E92" s="28">
        <f>'Прил №5'!E198</f>
        <v>303.10000000000002</v>
      </c>
      <c r="F92" s="28" t="s">
        <v>14</v>
      </c>
      <c r="G92" s="28">
        <f>'Прил №5'!G195</f>
        <v>0</v>
      </c>
      <c r="H92" s="28">
        <f>'Прил №5'!H195</f>
        <v>0</v>
      </c>
      <c r="I92" s="28">
        <f>'Прил №5'!I195</f>
        <v>0</v>
      </c>
      <c r="J92" s="29">
        <f t="shared" si="31"/>
        <v>303.10000000000002</v>
      </c>
    </row>
    <row r="93" spans="1:10" ht="303.75" customHeight="1" x14ac:dyDescent="0.25">
      <c r="A93" s="58"/>
      <c r="B93" s="61"/>
      <c r="C93" s="61"/>
      <c r="D93" s="30" t="s">
        <v>8</v>
      </c>
      <c r="E93" s="28"/>
      <c r="F93" s="28"/>
      <c r="G93" s="28"/>
      <c r="H93" s="28"/>
      <c r="I93" s="28"/>
      <c r="J93" s="29">
        <f t="shared" si="31"/>
        <v>0</v>
      </c>
    </row>
    <row r="94" spans="1:10" x14ac:dyDescent="0.25">
      <c r="A94" s="58" t="s">
        <v>76</v>
      </c>
      <c r="B94" s="59" t="s">
        <v>68</v>
      </c>
      <c r="C94" s="59" t="s">
        <v>82</v>
      </c>
      <c r="D94" s="43" t="s">
        <v>6</v>
      </c>
      <c r="E94" s="20">
        <f t="shared" ref="E94:I97" si="32">E95</f>
        <v>303.10000000000002</v>
      </c>
      <c r="F94" s="51">
        <f t="shared" si="32"/>
        <v>0</v>
      </c>
      <c r="G94" s="20">
        <f t="shared" si="32"/>
        <v>0</v>
      </c>
      <c r="H94" s="20">
        <f t="shared" si="32"/>
        <v>0</v>
      </c>
      <c r="I94" s="20">
        <f t="shared" si="32"/>
        <v>0</v>
      </c>
      <c r="J94" s="22">
        <f t="shared" ref="J94:J99" si="33">SUM(E94:I94)</f>
        <v>303.10000000000002</v>
      </c>
    </row>
    <row r="95" spans="1:10" ht="30" x14ac:dyDescent="0.25">
      <c r="A95" s="58"/>
      <c r="B95" s="60"/>
      <c r="C95" s="60"/>
      <c r="D95" s="30" t="s">
        <v>7</v>
      </c>
      <c r="E95" s="28">
        <f>'Прил №5'!E204</f>
        <v>303.10000000000002</v>
      </c>
      <c r="F95" s="52">
        <f>'Прил №5'!F198</f>
        <v>0</v>
      </c>
      <c r="G95" s="28">
        <f>'Прил №5'!G198</f>
        <v>0</v>
      </c>
      <c r="H95" s="28">
        <f>'Прил №5'!H198</f>
        <v>0</v>
      </c>
      <c r="I95" s="28">
        <f>'Прил №5'!I198</f>
        <v>0</v>
      </c>
      <c r="J95" s="29">
        <f t="shared" si="33"/>
        <v>303.10000000000002</v>
      </c>
    </row>
    <row r="96" spans="1:10" ht="257.25" customHeight="1" x14ac:dyDescent="0.25">
      <c r="A96" s="58"/>
      <c r="B96" s="61"/>
      <c r="C96" s="61"/>
      <c r="D96" s="30" t="s">
        <v>8</v>
      </c>
      <c r="E96" s="28"/>
      <c r="F96" s="28"/>
      <c r="G96" s="28"/>
      <c r="H96" s="28"/>
      <c r="I96" s="28"/>
      <c r="J96" s="29">
        <f t="shared" si="33"/>
        <v>0</v>
      </c>
    </row>
    <row r="97" spans="1:10" x14ac:dyDescent="0.25">
      <c r="A97" s="58" t="s">
        <v>77</v>
      </c>
      <c r="B97" s="59" t="s">
        <v>68</v>
      </c>
      <c r="C97" s="59" t="s">
        <v>80</v>
      </c>
      <c r="D97" s="43" t="s">
        <v>6</v>
      </c>
      <c r="E97" s="20">
        <f t="shared" ref="E97" si="34">E98</f>
        <v>303.10000000000002</v>
      </c>
      <c r="F97" s="20">
        <f t="shared" si="32"/>
        <v>0</v>
      </c>
      <c r="G97" s="20">
        <f t="shared" si="32"/>
        <v>0</v>
      </c>
      <c r="H97" s="20">
        <f t="shared" si="32"/>
        <v>0</v>
      </c>
      <c r="I97" s="20">
        <f t="shared" si="32"/>
        <v>0</v>
      </c>
      <c r="J97" s="22">
        <f t="shared" si="33"/>
        <v>303.10000000000002</v>
      </c>
    </row>
    <row r="98" spans="1:10" ht="30" x14ac:dyDescent="0.25">
      <c r="A98" s="58"/>
      <c r="B98" s="60"/>
      <c r="C98" s="60"/>
      <c r="D98" s="30" t="s">
        <v>7</v>
      </c>
      <c r="E98" s="28">
        <f>'Прил №5'!E204</f>
        <v>303.10000000000002</v>
      </c>
      <c r="F98" s="28">
        <f>'Прил №5'!F201</f>
        <v>0</v>
      </c>
      <c r="G98" s="28">
        <f>'Прил №5'!G201</f>
        <v>0</v>
      </c>
      <c r="H98" s="28">
        <f>'Прил №5'!H201</f>
        <v>0</v>
      </c>
      <c r="I98" s="28">
        <f>'Прил №5'!I201</f>
        <v>0</v>
      </c>
      <c r="J98" s="29">
        <f t="shared" si="33"/>
        <v>303.10000000000002</v>
      </c>
    </row>
    <row r="99" spans="1:10" ht="261" customHeight="1" x14ac:dyDescent="0.25">
      <c r="A99" s="58"/>
      <c r="B99" s="61"/>
      <c r="C99" s="61"/>
      <c r="D99" s="30" t="s">
        <v>8</v>
      </c>
      <c r="E99" s="28"/>
      <c r="F99" s="28"/>
      <c r="G99" s="28"/>
      <c r="H99" s="28"/>
      <c r="I99" s="28"/>
      <c r="J99" s="29">
        <f t="shared" si="33"/>
        <v>0</v>
      </c>
    </row>
    <row r="100" spans="1:10" x14ac:dyDescent="0.25">
      <c r="A100" s="58" t="s">
        <v>83</v>
      </c>
      <c r="B100" s="59" t="s">
        <v>68</v>
      </c>
      <c r="C100" s="59" t="s">
        <v>87</v>
      </c>
      <c r="D100" s="47" t="s">
        <v>6</v>
      </c>
      <c r="E100" s="20"/>
      <c r="F100" s="20">
        <f t="shared" ref="F100:I100" si="35">F101</f>
        <v>303.10000000000002</v>
      </c>
      <c r="G100" s="20">
        <f t="shared" si="35"/>
        <v>0</v>
      </c>
      <c r="H100" s="20">
        <f t="shared" si="35"/>
        <v>0</v>
      </c>
      <c r="I100" s="20">
        <f t="shared" si="35"/>
        <v>0</v>
      </c>
      <c r="J100" s="22">
        <f t="shared" ref="J100:J102" si="36">SUM(E100:I100)</f>
        <v>303.10000000000002</v>
      </c>
    </row>
    <row r="101" spans="1:10" ht="30" x14ac:dyDescent="0.25">
      <c r="A101" s="58"/>
      <c r="B101" s="60"/>
      <c r="C101" s="60"/>
      <c r="D101" s="30" t="s">
        <v>7</v>
      </c>
      <c r="E101" s="28"/>
      <c r="F101" s="28">
        <v>303.10000000000002</v>
      </c>
      <c r="G101" s="28">
        <f>'Прил №5'!G204</f>
        <v>0</v>
      </c>
      <c r="H101" s="28">
        <f>'Прил №5'!H204</f>
        <v>0</v>
      </c>
      <c r="I101" s="28">
        <f>'Прил №5'!I204</f>
        <v>0</v>
      </c>
      <c r="J101" s="29">
        <f t="shared" si="36"/>
        <v>303.10000000000002</v>
      </c>
    </row>
    <row r="102" spans="1:10" ht="291" customHeight="1" x14ac:dyDescent="0.25">
      <c r="A102" s="58"/>
      <c r="B102" s="61"/>
      <c r="C102" s="61"/>
      <c r="D102" s="47" t="s">
        <v>8</v>
      </c>
      <c r="E102" s="28"/>
      <c r="F102" s="28"/>
      <c r="G102" s="28"/>
      <c r="H102" s="28"/>
      <c r="I102" s="28"/>
      <c r="J102" s="29">
        <f t="shared" si="36"/>
        <v>0</v>
      </c>
    </row>
    <row r="103" spans="1:10" x14ac:dyDescent="0.25">
      <c r="A103" s="58" t="s">
        <v>84</v>
      </c>
      <c r="B103" s="59" t="s">
        <v>68</v>
      </c>
      <c r="C103" s="59" t="s">
        <v>91</v>
      </c>
      <c r="D103" s="47" t="s">
        <v>6</v>
      </c>
      <c r="E103" s="20"/>
      <c r="F103" s="20">
        <f t="shared" ref="F103:I103" si="37">F104</f>
        <v>303.10000000000002</v>
      </c>
      <c r="G103" s="20">
        <f t="shared" si="37"/>
        <v>0</v>
      </c>
      <c r="H103" s="20">
        <f t="shared" si="37"/>
        <v>0</v>
      </c>
      <c r="I103" s="20">
        <f t="shared" si="37"/>
        <v>0</v>
      </c>
      <c r="J103" s="22">
        <f t="shared" ref="J103:J105" si="38">SUM(E103:I103)</f>
        <v>303.10000000000002</v>
      </c>
    </row>
    <row r="104" spans="1:10" ht="30" x14ac:dyDescent="0.25">
      <c r="A104" s="58"/>
      <c r="B104" s="60"/>
      <c r="C104" s="60"/>
      <c r="D104" s="30" t="s">
        <v>7</v>
      </c>
      <c r="E104" s="28"/>
      <c r="F104" s="28">
        <v>303.10000000000002</v>
      </c>
      <c r="G104" s="28">
        <f>'Прил №5'!G207</f>
        <v>0</v>
      </c>
      <c r="H104" s="28">
        <f>'Прил №5'!H207</f>
        <v>0</v>
      </c>
      <c r="I104" s="28">
        <f>'Прил №5'!I207</f>
        <v>0</v>
      </c>
      <c r="J104" s="29">
        <f t="shared" si="38"/>
        <v>303.10000000000002</v>
      </c>
    </row>
    <row r="105" spans="1:10" ht="289.5" customHeight="1" x14ac:dyDescent="0.25">
      <c r="A105" s="58"/>
      <c r="B105" s="61"/>
      <c r="C105" s="61"/>
      <c r="D105" s="47" t="s">
        <v>8</v>
      </c>
      <c r="E105" s="28"/>
      <c r="F105" s="28"/>
      <c r="G105" s="28"/>
      <c r="H105" s="28"/>
      <c r="I105" s="28"/>
      <c r="J105" s="29">
        <f t="shared" si="38"/>
        <v>0</v>
      </c>
    </row>
    <row r="106" spans="1:10" x14ac:dyDescent="0.25">
      <c r="A106" s="58" t="s">
        <v>85</v>
      </c>
      <c r="B106" s="59" t="s">
        <v>68</v>
      </c>
      <c r="C106" s="59" t="s">
        <v>92</v>
      </c>
      <c r="D106" s="47" t="s">
        <v>6</v>
      </c>
      <c r="E106" s="20"/>
      <c r="F106" s="20">
        <f t="shared" ref="F106:I106" si="39">F107</f>
        <v>303.10000000000002</v>
      </c>
      <c r="G106" s="20">
        <f t="shared" si="39"/>
        <v>0</v>
      </c>
      <c r="H106" s="20">
        <f t="shared" si="39"/>
        <v>0</v>
      </c>
      <c r="I106" s="20">
        <f t="shared" si="39"/>
        <v>0</v>
      </c>
      <c r="J106" s="22">
        <f t="shared" ref="J106:J108" si="40">SUM(E106:I106)</f>
        <v>303.10000000000002</v>
      </c>
    </row>
    <row r="107" spans="1:10" ht="30" x14ac:dyDescent="0.25">
      <c r="A107" s="58"/>
      <c r="B107" s="60"/>
      <c r="C107" s="60"/>
      <c r="D107" s="30" t="s">
        <v>7</v>
      </c>
      <c r="E107" s="28"/>
      <c r="F107" s="28">
        <v>303.10000000000002</v>
      </c>
      <c r="G107" s="28">
        <f>'Прил №5'!G210</f>
        <v>0</v>
      </c>
      <c r="H107" s="28">
        <f>'Прил №5'!H210</f>
        <v>0</v>
      </c>
      <c r="I107" s="28">
        <f>'Прил №5'!I210</f>
        <v>0</v>
      </c>
      <c r="J107" s="29">
        <f t="shared" si="40"/>
        <v>303.10000000000002</v>
      </c>
    </row>
    <row r="108" spans="1:10" ht="257.25" customHeight="1" x14ac:dyDescent="0.25">
      <c r="A108" s="58"/>
      <c r="B108" s="61"/>
      <c r="C108" s="61"/>
      <c r="D108" s="47" t="s">
        <v>8</v>
      </c>
      <c r="E108" s="28"/>
      <c r="F108" s="28"/>
      <c r="G108" s="28"/>
      <c r="H108" s="28"/>
      <c r="I108" s="28"/>
      <c r="J108" s="29">
        <f t="shared" si="40"/>
        <v>0</v>
      </c>
    </row>
    <row r="109" spans="1:10" x14ac:dyDescent="0.25">
      <c r="A109" s="58" t="s">
        <v>86</v>
      </c>
      <c r="B109" s="59" t="s">
        <v>68</v>
      </c>
      <c r="C109" s="59" t="s">
        <v>93</v>
      </c>
      <c r="D109" s="47" t="s">
        <v>6</v>
      </c>
      <c r="E109" s="20"/>
      <c r="F109" s="20">
        <f t="shared" ref="F109:I109" si="41">F110</f>
        <v>303.10000000000002</v>
      </c>
      <c r="G109" s="20">
        <f t="shared" si="41"/>
        <v>0</v>
      </c>
      <c r="H109" s="20">
        <f t="shared" si="41"/>
        <v>0</v>
      </c>
      <c r="I109" s="20">
        <f t="shared" si="41"/>
        <v>0</v>
      </c>
      <c r="J109" s="22">
        <f t="shared" ref="J109:J114" si="42">SUM(E109:I109)</f>
        <v>303.10000000000002</v>
      </c>
    </row>
    <row r="110" spans="1:10" ht="30" x14ac:dyDescent="0.25">
      <c r="A110" s="58"/>
      <c r="B110" s="60"/>
      <c r="C110" s="60"/>
      <c r="D110" s="30" t="s">
        <v>7</v>
      </c>
      <c r="E110" s="28"/>
      <c r="F110" s="28">
        <v>303.10000000000002</v>
      </c>
      <c r="G110" s="28">
        <f>'Прил №5'!G213</f>
        <v>0</v>
      </c>
      <c r="H110" s="28">
        <f>'Прил №5'!H213</f>
        <v>0</v>
      </c>
      <c r="I110" s="28">
        <f>'Прил №5'!I213</f>
        <v>0</v>
      </c>
      <c r="J110" s="29">
        <f t="shared" si="42"/>
        <v>303.10000000000002</v>
      </c>
    </row>
    <row r="111" spans="1:10" ht="287.25" customHeight="1" x14ac:dyDescent="0.25">
      <c r="A111" s="58"/>
      <c r="B111" s="61"/>
      <c r="C111" s="61"/>
      <c r="D111" s="47" t="s">
        <v>8</v>
      </c>
      <c r="E111" s="28"/>
      <c r="F111" s="28"/>
      <c r="G111" s="28"/>
      <c r="H111" s="28"/>
      <c r="I111" s="28"/>
      <c r="J111" s="29">
        <f t="shared" si="42"/>
        <v>0</v>
      </c>
    </row>
    <row r="112" spans="1:10" ht="15" customHeight="1" x14ac:dyDescent="0.25">
      <c r="A112" s="80" t="s">
        <v>109</v>
      </c>
      <c r="B112" s="80" t="s">
        <v>9</v>
      </c>
      <c r="C112" s="59" t="s">
        <v>110</v>
      </c>
      <c r="D112" s="54" t="s">
        <v>6</v>
      </c>
      <c r="E112" s="20" t="s">
        <v>14</v>
      </c>
      <c r="F112" s="20" t="s">
        <v>14</v>
      </c>
      <c r="G112" s="20" t="s">
        <v>14</v>
      </c>
      <c r="H112" s="20" t="s">
        <v>14</v>
      </c>
      <c r="I112" s="20" t="s">
        <v>14</v>
      </c>
      <c r="J112" s="18">
        <f t="shared" si="42"/>
        <v>0</v>
      </c>
    </row>
    <row r="113" spans="1:10" ht="30" x14ac:dyDescent="0.25">
      <c r="A113" s="81"/>
      <c r="B113" s="81"/>
      <c r="C113" s="60"/>
      <c r="D113" s="30" t="s">
        <v>7</v>
      </c>
      <c r="E113" s="20" t="s">
        <v>14</v>
      </c>
      <c r="F113" s="20" t="s">
        <v>14</v>
      </c>
      <c r="G113" s="20" t="s">
        <v>14</v>
      </c>
      <c r="H113" s="20" t="s">
        <v>14</v>
      </c>
      <c r="I113" s="20" t="s">
        <v>14</v>
      </c>
      <c r="J113" s="18">
        <f t="shared" si="42"/>
        <v>0</v>
      </c>
    </row>
    <row r="114" spans="1:10" x14ac:dyDescent="0.25">
      <c r="A114" s="82"/>
      <c r="B114" s="82"/>
      <c r="C114" s="61"/>
      <c r="D114" s="55" t="s">
        <v>8</v>
      </c>
      <c r="E114" s="20" t="s">
        <v>14</v>
      </c>
      <c r="F114" s="20" t="s">
        <v>14</v>
      </c>
      <c r="G114" s="20" t="s">
        <v>14</v>
      </c>
      <c r="H114" s="20" t="s">
        <v>14</v>
      </c>
      <c r="I114" s="20" t="s">
        <v>14</v>
      </c>
      <c r="J114" s="18">
        <f t="shared" si="42"/>
        <v>0</v>
      </c>
    </row>
    <row r="115" spans="1:10" x14ac:dyDescent="0.25">
      <c r="E115" s="23"/>
    </row>
  </sheetData>
  <mergeCells count="107">
    <mergeCell ref="A112:A114"/>
    <mergeCell ref="B112:B114"/>
    <mergeCell ref="C112:C114"/>
    <mergeCell ref="B70:B72"/>
    <mergeCell ref="C70:C72"/>
    <mergeCell ref="A73:A75"/>
    <mergeCell ref="B73:B75"/>
    <mergeCell ref="C73:C75"/>
    <mergeCell ref="A67:A69"/>
    <mergeCell ref="B67:B69"/>
    <mergeCell ref="C85:C87"/>
    <mergeCell ref="C82:C84"/>
    <mergeCell ref="A82:A84"/>
    <mergeCell ref="B82:B84"/>
    <mergeCell ref="C79:C81"/>
    <mergeCell ref="A85:A87"/>
    <mergeCell ref="B85:B87"/>
    <mergeCell ref="A79:A81"/>
    <mergeCell ref="B79:B81"/>
    <mergeCell ref="C67:C69"/>
    <mergeCell ref="A76:A78"/>
    <mergeCell ref="B76:B78"/>
    <mergeCell ref="C76:C78"/>
    <mergeCell ref="A70:A72"/>
    <mergeCell ref="C31:C33"/>
    <mergeCell ref="B25:B27"/>
    <mergeCell ref="A19:A21"/>
    <mergeCell ref="B19:B21"/>
    <mergeCell ref="C28:C30"/>
    <mergeCell ref="A28:A30"/>
    <mergeCell ref="B31:B33"/>
    <mergeCell ref="A31:A33"/>
    <mergeCell ref="C19:C21"/>
    <mergeCell ref="C25:C27"/>
    <mergeCell ref="A22:A24"/>
    <mergeCell ref="B22:B24"/>
    <mergeCell ref="C22:C24"/>
    <mergeCell ref="A25:A27"/>
    <mergeCell ref="B28:B30"/>
    <mergeCell ref="H2:J2"/>
    <mergeCell ref="A14:A15"/>
    <mergeCell ref="D14:D15"/>
    <mergeCell ref="B16:B18"/>
    <mergeCell ref="C16:C18"/>
    <mergeCell ref="H4:I4"/>
    <mergeCell ref="E14:J14"/>
    <mergeCell ref="C14:C15"/>
    <mergeCell ref="A16:A18"/>
    <mergeCell ref="B14:B15"/>
    <mergeCell ref="A12:J12"/>
    <mergeCell ref="C49:C51"/>
    <mergeCell ref="A49:A51"/>
    <mergeCell ref="B49:B51"/>
    <mergeCell ref="C52:C54"/>
    <mergeCell ref="B52:B54"/>
    <mergeCell ref="A52:A54"/>
    <mergeCell ref="A58:A60"/>
    <mergeCell ref="B58:B60"/>
    <mergeCell ref="C58:C60"/>
    <mergeCell ref="B34:B36"/>
    <mergeCell ref="A34:A36"/>
    <mergeCell ref="C55:C57"/>
    <mergeCell ref="B55:B57"/>
    <mergeCell ref="A55:A57"/>
    <mergeCell ref="C64:C66"/>
    <mergeCell ref="B64:B66"/>
    <mergeCell ref="A64:A66"/>
    <mergeCell ref="C34:C36"/>
    <mergeCell ref="A37:A39"/>
    <mergeCell ref="B37:B39"/>
    <mergeCell ref="C43:C45"/>
    <mergeCell ref="C46:C48"/>
    <mergeCell ref="C40:C42"/>
    <mergeCell ref="A43:A45"/>
    <mergeCell ref="B43:B45"/>
    <mergeCell ref="C37:C39"/>
    <mergeCell ref="A46:A48"/>
    <mergeCell ref="B46:B48"/>
    <mergeCell ref="A40:A42"/>
    <mergeCell ref="B40:B42"/>
    <mergeCell ref="B61:B63"/>
    <mergeCell ref="A61:A63"/>
    <mergeCell ref="C61:C63"/>
    <mergeCell ref="A88:A90"/>
    <mergeCell ref="B88:B90"/>
    <mergeCell ref="C88:C90"/>
    <mergeCell ref="A91:A93"/>
    <mergeCell ref="B91:B93"/>
    <mergeCell ref="C91:C93"/>
    <mergeCell ref="A94:A96"/>
    <mergeCell ref="B94:B96"/>
    <mergeCell ref="C94:C96"/>
    <mergeCell ref="A106:A108"/>
    <mergeCell ref="B106:B108"/>
    <mergeCell ref="C106:C108"/>
    <mergeCell ref="A109:A111"/>
    <mergeCell ref="B109:B111"/>
    <mergeCell ref="C109:C111"/>
    <mergeCell ref="A97:A99"/>
    <mergeCell ref="B97:B99"/>
    <mergeCell ref="C97:C99"/>
    <mergeCell ref="A100:A102"/>
    <mergeCell ref="B100:B102"/>
    <mergeCell ref="C100:C102"/>
    <mergeCell ref="A103:A105"/>
    <mergeCell ref="B103:B105"/>
    <mergeCell ref="C103:C105"/>
  </mergeCells>
  <pageMargins left="0.70866141732283472" right="0.70866141732283472" top="0.74803149606299213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6"/>
  <sheetViews>
    <sheetView tabSelected="1" topLeftCell="A40" zoomScale="80" zoomScaleNormal="80" workbookViewId="0">
      <pane xSplit="4" topLeftCell="E1" activePane="topRight" state="frozen"/>
      <selection pane="topRight" activeCell="H3" sqref="H3"/>
    </sheetView>
  </sheetViews>
  <sheetFormatPr defaultRowHeight="15" x14ac:dyDescent="0.25"/>
  <cols>
    <col min="1" max="1" width="5.28515625" style="6" customWidth="1"/>
    <col min="2" max="2" width="16.85546875" style="6" customWidth="1"/>
    <col min="3" max="3" width="27.28515625" style="6" customWidth="1"/>
    <col min="4" max="4" width="33.85546875" style="6" customWidth="1"/>
    <col min="5" max="5" width="14.7109375" style="2" customWidth="1"/>
    <col min="6" max="6" width="15.28515625" style="1" customWidth="1"/>
    <col min="7" max="7" width="15.7109375" style="2" customWidth="1"/>
    <col min="8" max="9" width="15.7109375" style="1" customWidth="1"/>
    <col min="10" max="10" width="17.5703125" style="2" customWidth="1"/>
    <col min="11" max="11" width="12.5703125" style="6" bestFit="1" customWidth="1"/>
    <col min="12" max="12" width="13" style="6" customWidth="1"/>
    <col min="13" max="13" width="11" style="6" bestFit="1" customWidth="1"/>
    <col min="14" max="14" width="11.140625" style="6" customWidth="1"/>
    <col min="15" max="16384" width="9.140625" style="6"/>
  </cols>
  <sheetData>
    <row r="1" spans="1:21" x14ac:dyDescent="0.25">
      <c r="H1" s="6" t="s">
        <v>100</v>
      </c>
      <c r="I1" s="2"/>
      <c r="J1" s="6"/>
    </row>
    <row r="2" spans="1:21" ht="75.75" customHeight="1" x14ac:dyDescent="0.25">
      <c r="H2" s="88" t="s">
        <v>114</v>
      </c>
      <c r="I2" s="88"/>
      <c r="J2" s="88"/>
    </row>
    <row r="3" spans="1:21" x14ac:dyDescent="0.25">
      <c r="I3" s="2"/>
      <c r="J3" s="6"/>
    </row>
    <row r="4" spans="1:21" x14ac:dyDescent="0.25">
      <c r="H4" s="6" t="s">
        <v>58</v>
      </c>
      <c r="J4" s="6"/>
    </row>
    <row r="5" spans="1:21" x14ac:dyDescent="0.25">
      <c r="H5" s="6" t="s">
        <v>35</v>
      </c>
      <c r="J5" s="6"/>
    </row>
    <row r="6" spans="1:21" x14ac:dyDescent="0.25">
      <c r="H6" s="6" t="s">
        <v>37</v>
      </c>
      <c r="J6" s="6"/>
    </row>
    <row r="7" spans="1:21" x14ac:dyDescent="0.25">
      <c r="H7" s="6" t="s">
        <v>38</v>
      </c>
      <c r="J7" s="6"/>
    </row>
    <row r="8" spans="1:21" x14ac:dyDescent="0.25">
      <c r="H8" s="26" t="s">
        <v>60</v>
      </c>
      <c r="I8" s="26"/>
      <c r="J8" s="6"/>
    </row>
    <row r="9" spans="1:21" x14ac:dyDescent="0.25">
      <c r="H9" s="26"/>
      <c r="I9" s="26"/>
      <c r="J9" s="6"/>
    </row>
    <row r="10" spans="1:21" x14ac:dyDescent="0.25">
      <c r="J10" s="13"/>
    </row>
    <row r="11" spans="1:21" ht="21.75" customHeight="1" x14ac:dyDescent="0.25"/>
    <row r="12" spans="1:21" ht="15.75" customHeight="1" x14ac:dyDescent="0.3">
      <c r="A12" s="93" t="s">
        <v>42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21" ht="19.5" customHeight="1" x14ac:dyDescent="0.25"/>
    <row r="14" spans="1:21" ht="18" customHeight="1" x14ac:dyDescent="0.25">
      <c r="A14" s="75" t="s">
        <v>0</v>
      </c>
      <c r="B14" s="78" t="s">
        <v>1</v>
      </c>
      <c r="C14" s="75" t="s">
        <v>5</v>
      </c>
      <c r="D14" s="75" t="s">
        <v>15</v>
      </c>
      <c r="E14" s="94" t="s">
        <v>30</v>
      </c>
      <c r="F14" s="94"/>
      <c r="G14" s="94"/>
      <c r="H14" s="94"/>
      <c r="I14" s="94"/>
      <c r="J14" s="94"/>
    </row>
    <row r="15" spans="1:21" ht="45" customHeight="1" x14ac:dyDescent="0.25">
      <c r="A15" s="75"/>
      <c r="B15" s="78"/>
      <c r="C15" s="75"/>
      <c r="D15" s="75"/>
      <c r="E15" s="4" t="s">
        <v>62</v>
      </c>
      <c r="F15" s="4" t="s">
        <v>44</v>
      </c>
      <c r="G15" s="4" t="s">
        <v>45</v>
      </c>
      <c r="H15" s="4" t="s">
        <v>46</v>
      </c>
      <c r="I15" s="4" t="s">
        <v>47</v>
      </c>
      <c r="J15" s="7" t="s">
        <v>3</v>
      </c>
    </row>
    <row r="16" spans="1:21" x14ac:dyDescent="0.25">
      <c r="A16" s="63"/>
      <c r="B16" s="63" t="s">
        <v>31</v>
      </c>
      <c r="C16" s="63" t="s">
        <v>48</v>
      </c>
      <c r="D16" s="8" t="s">
        <v>6</v>
      </c>
      <c r="E16" s="15">
        <f>E17+E18+E19</f>
        <v>553197.70900000003</v>
      </c>
      <c r="F16" s="37">
        <f>F17+F18+F19</f>
        <v>568484.255</v>
      </c>
      <c r="G16" s="37">
        <f t="shared" ref="G16:I16" si="0">G17+G18+G19</f>
        <v>540254.74999999988</v>
      </c>
      <c r="H16" s="37">
        <f t="shared" si="0"/>
        <v>529862.35</v>
      </c>
      <c r="I16" s="37">
        <f t="shared" si="0"/>
        <v>529862.35</v>
      </c>
      <c r="J16" s="15">
        <f>SUM(E16:I16)</f>
        <v>2721661.4140000003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4" x14ac:dyDescent="0.25">
      <c r="A17" s="63"/>
      <c r="B17" s="63"/>
      <c r="C17" s="63"/>
      <c r="D17" s="11" t="s">
        <v>16</v>
      </c>
      <c r="E17" s="16">
        <f>E169+E51</f>
        <v>30419.769999999997</v>
      </c>
      <c r="F17" s="16">
        <f>F169+F51+F109</f>
        <v>35223.1</v>
      </c>
      <c r="G17" s="16">
        <f>G169+G51+G109</f>
        <v>38697</v>
      </c>
      <c r="H17" s="16">
        <f>H169+H51+H109</f>
        <v>31449.7</v>
      </c>
      <c r="I17" s="16">
        <f>I169+I51+I109</f>
        <v>31449.7</v>
      </c>
      <c r="J17" s="15">
        <f t="shared" ref="J17:J55" si="1">SUM(E17:I17)</f>
        <v>167239.27000000002</v>
      </c>
      <c r="K17" s="3"/>
      <c r="L17" s="3"/>
      <c r="M17" s="3"/>
    </row>
    <row r="18" spans="1:14" x14ac:dyDescent="0.25">
      <c r="A18" s="63"/>
      <c r="B18" s="63"/>
      <c r="C18" s="63"/>
      <c r="D18" s="11" t="s">
        <v>17</v>
      </c>
      <c r="E18" s="16">
        <f>E24+E34+E42+E52+E64+E75+E85+E98+E110+E170+E176+E182+E194</f>
        <v>273374.73</v>
      </c>
      <c r="F18" s="16">
        <f>F24+F34+F42+F52+F64+F75+F85+F98+F110+F170+F176+F182+F194+F152</f>
        <v>292749.23000000004</v>
      </c>
      <c r="G18" s="16">
        <f>G24+G34+G42+G52+G64+G75+G85+G98+G110+G170+G176+G182+G194</f>
        <v>278144.64999999997</v>
      </c>
      <c r="H18" s="16">
        <f t="shared" ref="H18:I18" si="2">H24+H34+H42+H52+H64+H75+H85+H98+H110+H170+H176+H182+H194</f>
        <v>278481.75</v>
      </c>
      <c r="I18" s="16">
        <f t="shared" si="2"/>
        <v>278481.75</v>
      </c>
      <c r="J18" s="15">
        <f t="shared" si="1"/>
        <v>1401232.1099999999</v>
      </c>
      <c r="K18" s="3"/>
      <c r="L18" s="3"/>
      <c r="M18" s="3"/>
    </row>
    <row r="19" spans="1:14" ht="15" customHeight="1" x14ac:dyDescent="0.3">
      <c r="A19" s="63"/>
      <c r="B19" s="63"/>
      <c r="C19" s="63"/>
      <c r="D19" s="11" t="s">
        <v>18</v>
      </c>
      <c r="E19" s="16">
        <f>E26+E36+E43+E53+E65+E78+E88+E99+E105+E112+E153+E171+E59+E189+E195</f>
        <v>249403.209</v>
      </c>
      <c r="F19" s="16">
        <f>F26+F36+F43+F53+F65+F78+F88+F99+F105+F112+F153+F171+F59+F189+F195</f>
        <v>240511.92499999999</v>
      </c>
      <c r="G19" s="16">
        <f>G26+G36+G43+G53+G65+G78+G88+G99+G105+G112+G153+G171+G59+G189</f>
        <v>223413.09999999995</v>
      </c>
      <c r="H19" s="16">
        <f t="shared" ref="H19:I19" si="3">H26+H36+H43+H53+H65+H78+H88+H99+H105+H112+H153+H171+H59+H189</f>
        <v>219930.89999999997</v>
      </c>
      <c r="I19" s="16">
        <f t="shared" si="3"/>
        <v>219930.89999999997</v>
      </c>
      <c r="J19" s="15">
        <f t="shared" si="1"/>
        <v>1153190.0339999998</v>
      </c>
      <c r="L19" s="14"/>
      <c r="M19" s="3"/>
    </row>
    <row r="20" spans="1:14" ht="31.5" customHeight="1" x14ac:dyDescent="0.25">
      <c r="A20" s="63"/>
      <c r="B20" s="63"/>
      <c r="C20" s="63"/>
      <c r="D20" s="11" t="s">
        <v>19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5">
        <f t="shared" si="1"/>
        <v>0</v>
      </c>
    </row>
    <row r="21" spans="1:14" ht="15" customHeight="1" x14ac:dyDescent="0.25">
      <c r="A21" s="63"/>
      <c r="B21" s="63"/>
      <c r="C21" s="63"/>
      <c r="D21" s="11" t="s">
        <v>28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5">
        <f t="shared" si="1"/>
        <v>0</v>
      </c>
    </row>
    <row r="22" spans="1:14" ht="15" customHeight="1" x14ac:dyDescent="0.25">
      <c r="A22" s="62">
        <v>1</v>
      </c>
      <c r="B22" s="63" t="s">
        <v>9</v>
      </c>
      <c r="C22" s="63" t="s">
        <v>10</v>
      </c>
      <c r="D22" s="8" t="s">
        <v>6</v>
      </c>
      <c r="E22" s="16">
        <f>E24+E26</f>
        <v>226333.10700000002</v>
      </c>
      <c r="F22" s="36">
        <f>F24+F26</f>
        <v>223586.83100000001</v>
      </c>
      <c r="G22" s="16">
        <f>G24+G26</f>
        <v>215641.09999999998</v>
      </c>
      <c r="H22" s="16">
        <f>H24+H26</f>
        <v>212532.9</v>
      </c>
      <c r="I22" s="16">
        <f>I24+I26</f>
        <v>212532.9</v>
      </c>
      <c r="J22" s="15">
        <f t="shared" si="1"/>
        <v>1090626.838</v>
      </c>
    </row>
    <row r="23" spans="1:14" x14ac:dyDescent="0.25">
      <c r="A23" s="62"/>
      <c r="B23" s="63"/>
      <c r="C23" s="63"/>
      <c r="D23" s="11" t="s">
        <v>16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f t="shared" si="1"/>
        <v>0</v>
      </c>
    </row>
    <row r="24" spans="1:14" x14ac:dyDescent="0.25">
      <c r="A24" s="62"/>
      <c r="B24" s="63"/>
      <c r="C24" s="63"/>
      <c r="D24" s="11" t="s">
        <v>17</v>
      </c>
      <c r="E24" s="16">
        <f>SUM(E25:E25)</f>
        <v>86833.5</v>
      </c>
      <c r="F24" s="16">
        <f>SUM(F25:F25)</f>
        <v>89374.7</v>
      </c>
      <c r="G24" s="16">
        <f>SUM(G25:G25)</f>
        <v>89374.7</v>
      </c>
      <c r="H24" s="16">
        <f>SUM(H25:H25)</f>
        <v>89374.7</v>
      </c>
      <c r="I24" s="16">
        <f>SUM(I25:I25)</f>
        <v>89374.7</v>
      </c>
      <c r="J24" s="15">
        <f t="shared" si="1"/>
        <v>444332.30000000005</v>
      </c>
    </row>
    <row r="25" spans="1:14" ht="106.5" customHeight="1" x14ac:dyDescent="0.25">
      <c r="A25" s="62"/>
      <c r="B25" s="63"/>
      <c r="C25" s="63"/>
      <c r="D25" s="5" t="s">
        <v>21</v>
      </c>
      <c r="E25" s="16">
        <v>86833.5</v>
      </c>
      <c r="F25" s="16">
        <v>89374.7</v>
      </c>
      <c r="G25" s="16">
        <v>89374.7</v>
      </c>
      <c r="H25" s="16">
        <v>89374.7</v>
      </c>
      <c r="I25" s="16">
        <v>89374.7</v>
      </c>
      <c r="J25" s="15">
        <f t="shared" si="1"/>
        <v>444332.30000000005</v>
      </c>
    </row>
    <row r="26" spans="1:14" x14ac:dyDescent="0.25">
      <c r="A26" s="62"/>
      <c r="B26" s="63"/>
      <c r="C26" s="63"/>
      <c r="D26" s="11" t="s">
        <v>18</v>
      </c>
      <c r="E26" s="16">
        <f>SUM(E27:E31)</f>
        <v>139499.60700000002</v>
      </c>
      <c r="F26" s="36">
        <f>SUM(F27:F31)</f>
        <v>134212.13099999999</v>
      </c>
      <c r="G26" s="16">
        <f>SUM(G27:G31)</f>
        <v>126266.4</v>
      </c>
      <c r="H26" s="16">
        <f t="shared" ref="H26:I26" si="4">SUM(H27:H31)</f>
        <v>123158.2</v>
      </c>
      <c r="I26" s="16">
        <f t="shared" si="4"/>
        <v>123158.2</v>
      </c>
      <c r="J26" s="15">
        <f t="shared" si="1"/>
        <v>646294.53800000006</v>
      </c>
    </row>
    <row r="27" spans="1:14" x14ac:dyDescent="0.25">
      <c r="A27" s="62"/>
      <c r="B27" s="63"/>
      <c r="C27" s="63"/>
      <c r="D27" s="5" t="s">
        <v>23</v>
      </c>
      <c r="E27" s="36">
        <v>52107.137000000002</v>
      </c>
      <c r="F27" s="16">
        <v>53842.7</v>
      </c>
      <c r="G27" s="16">
        <v>47049.9</v>
      </c>
      <c r="H27" s="16">
        <v>46367.6</v>
      </c>
      <c r="I27" s="16">
        <v>46367.6</v>
      </c>
      <c r="J27" s="15">
        <f t="shared" si="1"/>
        <v>245734.93700000001</v>
      </c>
    </row>
    <row r="28" spans="1:14" ht="30" x14ac:dyDescent="0.25">
      <c r="A28" s="62"/>
      <c r="B28" s="63"/>
      <c r="C28" s="63"/>
      <c r="D28" s="5" t="s">
        <v>29</v>
      </c>
      <c r="E28" s="16">
        <v>26250.9</v>
      </c>
      <c r="F28" s="16">
        <v>23550.9</v>
      </c>
      <c r="G28" s="16">
        <v>21010.1</v>
      </c>
      <c r="H28" s="16">
        <v>17673.5</v>
      </c>
      <c r="I28" s="16">
        <v>17673.5</v>
      </c>
      <c r="J28" s="15">
        <f t="shared" ref="J28:J30" si="5">SUM(E28:I28)</f>
        <v>106158.9</v>
      </c>
    </row>
    <row r="29" spans="1:14" ht="30" x14ac:dyDescent="0.25">
      <c r="A29" s="62"/>
      <c r="B29" s="63"/>
      <c r="C29" s="63"/>
      <c r="D29" s="5" t="s">
        <v>22</v>
      </c>
      <c r="E29" s="16">
        <v>846.43600000000004</v>
      </c>
      <c r="F29" s="16">
        <v>1090.4000000000001</v>
      </c>
      <c r="G29" s="16">
        <v>1090</v>
      </c>
      <c r="H29" s="16">
        <v>1090</v>
      </c>
      <c r="I29" s="16">
        <v>1090</v>
      </c>
      <c r="J29" s="15">
        <f t="shared" si="5"/>
        <v>5206.8360000000002</v>
      </c>
    </row>
    <row r="30" spans="1:14" ht="30" x14ac:dyDescent="0.25">
      <c r="A30" s="62"/>
      <c r="B30" s="63"/>
      <c r="C30" s="63"/>
      <c r="D30" s="5" t="s">
        <v>32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5">
        <f t="shared" si="5"/>
        <v>0</v>
      </c>
    </row>
    <row r="31" spans="1:14" x14ac:dyDescent="0.25">
      <c r="A31" s="62"/>
      <c r="B31" s="63"/>
      <c r="C31" s="63"/>
      <c r="D31" s="5" t="s">
        <v>24</v>
      </c>
      <c r="E31" s="35">
        <v>60295.133999999998</v>
      </c>
      <c r="F31" s="35">
        <v>55728.131000000001</v>
      </c>
      <c r="G31" s="17">
        <v>57116.4</v>
      </c>
      <c r="H31" s="17">
        <v>58027.1</v>
      </c>
      <c r="I31" s="17">
        <v>58027.1</v>
      </c>
      <c r="J31" s="15">
        <f t="shared" si="1"/>
        <v>289193.86499999999</v>
      </c>
    </row>
    <row r="32" spans="1:14" x14ac:dyDescent="0.25">
      <c r="A32" s="62">
        <v>2</v>
      </c>
      <c r="B32" s="63" t="s">
        <v>9</v>
      </c>
      <c r="C32" s="63" t="s">
        <v>11</v>
      </c>
      <c r="D32" s="8" t="s">
        <v>6</v>
      </c>
      <c r="E32" s="16">
        <f>E34+E36</f>
        <v>159631</v>
      </c>
      <c r="F32" s="16">
        <f t="shared" ref="F32:I32" si="6">F34+F36</f>
        <v>167754</v>
      </c>
      <c r="G32" s="16">
        <f t="shared" si="6"/>
        <v>159206</v>
      </c>
      <c r="H32" s="16">
        <f t="shared" si="6"/>
        <v>159206</v>
      </c>
      <c r="I32" s="16">
        <f t="shared" si="6"/>
        <v>159206</v>
      </c>
      <c r="J32" s="15">
        <f t="shared" si="1"/>
        <v>805003</v>
      </c>
      <c r="M32" s="3"/>
      <c r="N32" s="3"/>
    </row>
    <row r="33" spans="1:13" x14ac:dyDescent="0.25">
      <c r="A33" s="62"/>
      <c r="B33" s="63"/>
      <c r="C33" s="63"/>
      <c r="D33" s="11" t="s">
        <v>16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f t="shared" si="1"/>
        <v>0</v>
      </c>
    </row>
    <row r="34" spans="1:13" x14ac:dyDescent="0.25">
      <c r="A34" s="62"/>
      <c r="B34" s="63"/>
      <c r="C34" s="63"/>
      <c r="D34" s="11" t="s">
        <v>17</v>
      </c>
      <c r="E34" s="16">
        <f>E35</f>
        <v>159631</v>
      </c>
      <c r="F34" s="16">
        <f t="shared" ref="F34:I34" si="7">F35</f>
        <v>167754</v>
      </c>
      <c r="G34" s="16">
        <f t="shared" si="7"/>
        <v>159206</v>
      </c>
      <c r="H34" s="16">
        <f t="shared" si="7"/>
        <v>159206</v>
      </c>
      <c r="I34" s="16">
        <f t="shared" si="7"/>
        <v>159206</v>
      </c>
      <c r="J34" s="15">
        <f t="shared" si="1"/>
        <v>805003</v>
      </c>
    </row>
    <row r="35" spans="1:13" ht="120.75" customHeight="1" x14ac:dyDescent="0.25">
      <c r="A35" s="62"/>
      <c r="B35" s="63"/>
      <c r="C35" s="63"/>
      <c r="D35" s="5" t="s">
        <v>39</v>
      </c>
      <c r="E35" s="16">
        <v>159631</v>
      </c>
      <c r="F35" s="16">
        <v>167754</v>
      </c>
      <c r="G35" s="16">
        <v>159206</v>
      </c>
      <c r="H35" s="16">
        <v>159206</v>
      </c>
      <c r="I35" s="16">
        <v>159206</v>
      </c>
      <c r="J35" s="15">
        <f t="shared" si="1"/>
        <v>805003</v>
      </c>
    </row>
    <row r="36" spans="1:13" x14ac:dyDescent="0.25">
      <c r="A36" s="62"/>
      <c r="B36" s="63"/>
      <c r="C36" s="63"/>
      <c r="D36" s="11" t="s">
        <v>18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5">
        <f t="shared" si="1"/>
        <v>0</v>
      </c>
    </row>
    <row r="37" spans="1:13" ht="107.25" customHeight="1" x14ac:dyDescent="0.25">
      <c r="A37" s="62"/>
      <c r="B37" s="63"/>
      <c r="C37" s="63"/>
      <c r="D37" s="5" t="s">
        <v>33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>
        <f t="shared" si="1"/>
        <v>0</v>
      </c>
    </row>
    <row r="38" spans="1:13" ht="34.5" customHeight="1" x14ac:dyDescent="0.25">
      <c r="A38" s="62"/>
      <c r="B38" s="63"/>
      <c r="C38" s="63"/>
      <c r="D38" s="11" t="s">
        <v>19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5">
        <f t="shared" si="1"/>
        <v>0</v>
      </c>
    </row>
    <row r="39" spans="1:13" ht="16.5" customHeight="1" x14ac:dyDescent="0.25">
      <c r="A39" s="62"/>
      <c r="B39" s="63"/>
      <c r="C39" s="63"/>
      <c r="D39" s="11" t="s">
        <v>28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5">
        <f t="shared" si="1"/>
        <v>0</v>
      </c>
    </row>
    <row r="40" spans="1:13" ht="15" customHeight="1" x14ac:dyDescent="0.25">
      <c r="A40" s="80">
        <v>3</v>
      </c>
      <c r="B40" s="65" t="s">
        <v>9</v>
      </c>
      <c r="C40" s="59" t="s">
        <v>53</v>
      </c>
      <c r="D40" s="8" t="s">
        <v>6</v>
      </c>
      <c r="E40" s="16">
        <f>E42+E43</f>
        <v>67538.002999999997</v>
      </c>
      <c r="F40" s="16">
        <f>F42+F43</f>
        <v>63262.094000000005</v>
      </c>
      <c r="G40" s="16">
        <f>G42+G43</f>
        <v>56689.299999999996</v>
      </c>
      <c r="H40" s="16">
        <f t="shared" ref="H40:I40" si="8">H42+H43</f>
        <v>57942.400000000001</v>
      </c>
      <c r="I40" s="16">
        <f t="shared" si="8"/>
        <v>57942.400000000001</v>
      </c>
      <c r="J40" s="15">
        <f t="shared" si="1"/>
        <v>303374.19699999999</v>
      </c>
      <c r="M40" s="3"/>
    </row>
    <row r="41" spans="1:13" x14ac:dyDescent="0.25">
      <c r="A41" s="81"/>
      <c r="B41" s="66"/>
      <c r="C41" s="60"/>
      <c r="D41" s="11" t="s">
        <v>16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5">
        <f t="shared" si="1"/>
        <v>0</v>
      </c>
    </row>
    <row r="42" spans="1:13" x14ac:dyDescent="0.25">
      <c r="A42" s="81"/>
      <c r="B42" s="66"/>
      <c r="C42" s="60"/>
      <c r="D42" s="11" t="s">
        <v>17</v>
      </c>
      <c r="E42" s="16">
        <v>209.5</v>
      </c>
      <c r="F42" s="16">
        <v>228.6</v>
      </c>
      <c r="G42" s="16">
        <v>228.6</v>
      </c>
      <c r="H42" s="16">
        <v>228.6</v>
      </c>
      <c r="I42" s="16">
        <v>228.6</v>
      </c>
      <c r="J42" s="15">
        <f t="shared" si="1"/>
        <v>1123.9000000000001</v>
      </c>
    </row>
    <row r="43" spans="1:13" ht="15" customHeight="1" x14ac:dyDescent="0.25">
      <c r="A43" s="81"/>
      <c r="B43" s="66"/>
      <c r="C43" s="60"/>
      <c r="D43" s="11" t="s">
        <v>18</v>
      </c>
      <c r="E43" s="16">
        <f>SUM(E44:E47)</f>
        <v>67328.502999999997</v>
      </c>
      <c r="F43" s="16">
        <f>SUM(F44:F47)</f>
        <v>63033.494000000006</v>
      </c>
      <c r="G43" s="16">
        <f>SUM(G44:G47)</f>
        <v>56460.7</v>
      </c>
      <c r="H43" s="16">
        <f t="shared" ref="H43:I43" si="9">SUM(H44:H47)</f>
        <v>57713.8</v>
      </c>
      <c r="I43" s="16">
        <f t="shared" si="9"/>
        <v>57713.8</v>
      </c>
      <c r="J43" s="15">
        <f t="shared" si="1"/>
        <v>302250.29699999996</v>
      </c>
    </row>
    <row r="44" spans="1:13" ht="21" customHeight="1" x14ac:dyDescent="0.25">
      <c r="A44" s="81"/>
      <c r="B44" s="66"/>
      <c r="C44" s="60"/>
      <c r="D44" s="5" t="s">
        <v>23</v>
      </c>
      <c r="E44" s="16">
        <v>8091.1</v>
      </c>
      <c r="F44" s="16">
        <v>8207.4</v>
      </c>
      <c r="G44" s="16">
        <v>7172</v>
      </c>
      <c r="H44" s="16">
        <v>7067.9</v>
      </c>
      <c r="I44" s="16">
        <v>7067.9</v>
      </c>
      <c r="J44" s="15">
        <f t="shared" si="1"/>
        <v>37606.300000000003</v>
      </c>
    </row>
    <row r="45" spans="1:13" ht="31.5" customHeight="1" x14ac:dyDescent="0.25">
      <c r="A45" s="81"/>
      <c r="B45" s="66"/>
      <c r="C45" s="60"/>
      <c r="D45" s="5" t="s">
        <v>22</v>
      </c>
      <c r="E45" s="16">
        <v>1865.627</v>
      </c>
      <c r="F45" s="16">
        <v>1429.9</v>
      </c>
      <c r="G45" s="16">
        <v>1429.9</v>
      </c>
      <c r="H45" s="16">
        <v>1429.9</v>
      </c>
      <c r="I45" s="16">
        <v>1429.9</v>
      </c>
      <c r="J45" s="15">
        <f t="shared" ref="J45" si="10">SUM(E45:I45)</f>
        <v>7585.226999999999</v>
      </c>
    </row>
    <row r="46" spans="1:13" ht="30" x14ac:dyDescent="0.25">
      <c r="A46" s="81"/>
      <c r="B46" s="66"/>
      <c r="C46" s="60"/>
      <c r="D46" s="5" t="s">
        <v>29</v>
      </c>
      <c r="E46" s="16">
        <v>3907.4</v>
      </c>
      <c r="F46" s="16">
        <v>3590</v>
      </c>
      <c r="G46" s="16">
        <v>3202.6</v>
      </c>
      <c r="H46" s="16">
        <v>2694.1</v>
      </c>
      <c r="I46" s="16">
        <v>2694.1</v>
      </c>
      <c r="J46" s="15">
        <f t="shared" ref="J46" si="11">SUM(E46:I46)</f>
        <v>16088.2</v>
      </c>
    </row>
    <row r="47" spans="1:13" x14ac:dyDescent="0.25">
      <c r="A47" s="81"/>
      <c r="B47" s="66"/>
      <c r="C47" s="60"/>
      <c r="D47" s="5" t="s">
        <v>24</v>
      </c>
      <c r="E47" s="16">
        <v>53464.375999999997</v>
      </c>
      <c r="F47" s="36">
        <v>49806.194000000003</v>
      </c>
      <c r="G47" s="36">
        <v>44656.2</v>
      </c>
      <c r="H47" s="36">
        <v>46521.9</v>
      </c>
      <c r="I47" s="36">
        <v>46521.9</v>
      </c>
      <c r="J47" s="15">
        <f t="shared" si="1"/>
        <v>240970.57</v>
      </c>
    </row>
    <row r="48" spans="1:13" ht="30" x14ac:dyDescent="0.25">
      <c r="A48" s="81"/>
      <c r="B48" s="66"/>
      <c r="C48" s="60"/>
      <c r="D48" s="11" t="s">
        <v>19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5">
        <f t="shared" si="1"/>
        <v>0</v>
      </c>
    </row>
    <row r="49" spans="1:10" x14ac:dyDescent="0.25">
      <c r="A49" s="81"/>
      <c r="B49" s="66"/>
      <c r="C49" s="60"/>
      <c r="D49" s="11" t="s">
        <v>28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5">
        <f t="shared" si="1"/>
        <v>0</v>
      </c>
    </row>
    <row r="50" spans="1:10" ht="18.75" customHeight="1" x14ac:dyDescent="0.25">
      <c r="A50" s="89">
        <v>4</v>
      </c>
      <c r="B50" s="63" t="s">
        <v>9</v>
      </c>
      <c r="C50" s="63" t="s">
        <v>54</v>
      </c>
      <c r="D50" s="8" t="s">
        <v>6</v>
      </c>
      <c r="E50" s="16">
        <f>E51+E52+E53</f>
        <v>14857.2</v>
      </c>
      <c r="F50" s="16">
        <f>F51+F52+F53</f>
        <v>15282.699999999999</v>
      </c>
      <c r="G50" s="16">
        <f t="shared" ref="G50:I50" si="12">G51+G52+G53</f>
        <v>14537.199999999999</v>
      </c>
      <c r="H50" s="16">
        <f t="shared" si="12"/>
        <v>14970.3</v>
      </c>
      <c r="I50" s="16">
        <f t="shared" si="12"/>
        <v>14970.3</v>
      </c>
      <c r="J50" s="15">
        <f t="shared" si="1"/>
        <v>74617.7</v>
      </c>
    </row>
    <row r="51" spans="1:10" ht="15.75" customHeight="1" x14ac:dyDescent="0.25">
      <c r="A51" s="89"/>
      <c r="B51" s="63"/>
      <c r="C51" s="63"/>
      <c r="D51" s="21" t="s">
        <v>16</v>
      </c>
      <c r="E51" s="16">
        <v>13973.17</v>
      </c>
      <c r="F51" s="16">
        <v>14222</v>
      </c>
      <c r="G51" s="16">
        <v>13528.3</v>
      </c>
      <c r="H51" s="16">
        <v>13931.3</v>
      </c>
      <c r="I51" s="16">
        <v>13931.3</v>
      </c>
      <c r="J51" s="15">
        <f t="shared" si="1"/>
        <v>69586.070000000007</v>
      </c>
    </row>
    <row r="52" spans="1:10" ht="16.5" customHeight="1" x14ac:dyDescent="0.25">
      <c r="A52" s="89"/>
      <c r="B52" s="63"/>
      <c r="C52" s="63"/>
      <c r="D52" s="21" t="s">
        <v>17</v>
      </c>
      <c r="E52" s="16">
        <v>735.43</v>
      </c>
      <c r="F52" s="16">
        <v>907.8</v>
      </c>
      <c r="G52" s="16">
        <v>863.5</v>
      </c>
      <c r="H52" s="16">
        <v>889.2</v>
      </c>
      <c r="I52" s="16">
        <v>889.2</v>
      </c>
      <c r="J52" s="15">
        <f t="shared" si="1"/>
        <v>4285.13</v>
      </c>
    </row>
    <row r="53" spans="1:10" ht="15" customHeight="1" x14ac:dyDescent="0.25">
      <c r="A53" s="89"/>
      <c r="B53" s="63"/>
      <c r="C53" s="63"/>
      <c r="D53" s="21" t="s">
        <v>18</v>
      </c>
      <c r="E53" s="16">
        <v>148.6</v>
      </c>
      <c r="F53" s="16">
        <v>152.9</v>
      </c>
      <c r="G53" s="16">
        <v>145.4</v>
      </c>
      <c r="H53" s="16">
        <v>149.80000000000001</v>
      </c>
      <c r="I53" s="16">
        <v>149.80000000000001</v>
      </c>
      <c r="J53" s="15">
        <f t="shared" si="1"/>
        <v>746.5</v>
      </c>
    </row>
    <row r="54" spans="1:10" ht="30" x14ac:dyDescent="0.25">
      <c r="A54" s="89"/>
      <c r="B54" s="63"/>
      <c r="C54" s="63"/>
      <c r="D54" s="21" t="s">
        <v>19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5">
        <f t="shared" si="1"/>
        <v>0</v>
      </c>
    </row>
    <row r="55" spans="1:10" ht="21.75" customHeight="1" x14ac:dyDescent="0.25">
      <c r="A55" s="89"/>
      <c r="B55" s="63"/>
      <c r="C55" s="63"/>
      <c r="D55" s="21" t="s">
        <v>28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5">
        <f t="shared" si="1"/>
        <v>0</v>
      </c>
    </row>
    <row r="56" spans="1:10" ht="15" customHeight="1" x14ac:dyDescent="0.25">
      <c r="A56" s="80">
        <v>5</v>
      </c>
      <c r="B56" s="59" t="s">
        <v>9</v>
      </c>
      <c r="C56" s="59" t="s">
        <v>55</v>
      </c>
      <c r="D56" s="8" t="s">
        <v>6</v>
      </c>
      <c r="E56" s="16">
        <f>E59</f>
        <v>1267.0029999999999</v>
      </c>
      <c r="F56" s="16">
        <f t="shared" ref="F56:I56" si="13">F59</f>
        <v>1534.4</v>
      </c>
      <c r="G56" s="16">
        <f t="shared" si="13"/>
        <v>1534.4</v>
      </c>
      <c r="H56" s="16">
        <f t="shared" si="13"/>
        <v>1534.4</v>
      </c>
      <c r="I56" s="16">
        <f t="shared" si="13"/>
        <v>1534.4</v>
      </c>
      <c r="J56" s="15">
        <f t="shared" ref="J56:J61" si="14">SUM(E56:I56)</f>
        <v>7404.6029999999992</v>
      </c>
    </row>
    <row r="57" spans="1:10" x14ac:dyDescent="0.25">
      <c r="A57" s="81"/>
      <c r="B57" s="60"/>
      <c r="C57" s="60"/>
      <c r="D57" s="24" t="s">
        <v>16</v>
      </c>
      <c r="E57" s="16"/>
      <c r="F57" s="16"/>
      <c r="G57" s="16"/>
      <c r="H57" s="16"/>
      <c r="I57" s="16"/>
      <c r="J57" s="15">
        <f t="shared" si="14"/>
        <v>0</v>
      </c>
    </row>
    <row r="58" spans="1:10" ht="21" customHeight="1" x14ac:dyDescent="0.25">
      <c r="A58" s="81"/>
      <c r="B58" s="60"/>
      <c r="C58" s="60"/>
      <c r="D58" s="24" t="s">
        <v>17</v>
      </c>
      <c r="E58" s="16"/>
      <c r="F58" s="16"/>
      <c r="G58" s="16"/>
      <c r="H58" s="16"/>
      <c r="I58" s="16"/>
      <c r="J58" s="15">
        <f t="shared" si="14"/>
        <v>0</v>
      </c>
    </row>
    <row r="59" spans="1:10" ht="15.75" customHeight="1" x14ac:dyDescent="0.25">
      <c r="A59" s="81"/>
      <c r="B59" s="60"/>
      <c r="C59" s="60"/>
      <c r="D59" s="24" t="s">
        <v>18</v>
      </c>
      <c r="E59" s="16">
        <v>1267.0029999999999</v>
      </c>
      <c r="F59" s="16">
        <v>1534.4</v>
      </c>
      <c r="G59" s="16">
        <v>1534.4</v>
      </c>
      <c r="H59" s="16">
        <v>1534.4</v>
      </c>
      <c r="I59" s="16">
        <v>1534.4</v>
      </c>
      <c r="J59" s="15">
        <f t="shared" si="14"/>
        <v>7404.6029999999992</v>
      </c>
    </row>
    <row r="60" spans="1:10" ht="16.5" customHeight="1" x14ac:dyDescent="0.25">
      <c r="A60" s="81"/>
      <c r="B60" s="60"/>
      <c r="C60" s="60"/>
      <c r="D60" s="24" t="s">
        <v>19</v>
      </c>
      <c r="E60" s="16"/>
      <c r="F60" s="16"/>
      <c r="G60" s="16"/>
      <c r="H60" s="16"/>
      <c r="I60" s="16"/>
      <c r="J60" s="15">
        <f t="shared" si="14"/>
        <v>0</v>
      </c>
    </row>
    <row r="61" spans="1:10" ht="16.5" customHeight="1" x14ac:dyDescent="0.25">
      <c r="A61" s="82"/>
      <c r="B61" s="61"/>
      <c r="C61" s="61"/>
      <c r="D61" s="24" t="s">
        <v>28</v>
      </c>
      <c r="E61" s="16"/>
      <c r="F61" s="16"/>
      <c r="G61" s="16"/>
      <c r="H61" s="16"/>
      <c r="I61" s="16"/>
      <c r="J61" s="15">
        <f t="shared" si="14"/>
        <v>0</v>
      </c>
    </row>
    <row r="62" spans="1:10" ht="17.25" customHeight="1" x14ac:dyDescent="0.25">
      <c r="A62" s="89">
        <v>6</v>
      </c>
      <c r="B62" s="63" t="s">
        <v>9</v>
      </c>
      <c r="C62" s="64" t="s">
        <v>34</v>
      </c>
      <c r="D62" s="8" t="s">
        <v>6</v>
      </c>
      <c r="E62" s="16">
        <f>E64+E65</f>
        <v>20893.947</v>
      </c>
      <c r="F62" s="16">
        <f>F64+F65</f>
        <v>20097.400000000001</v>
      </c>
      <c r="G62" s="16">
        <f>G64+G65</f>
        <v>17700.5</v>
      </c>
      <c r="H62" s="16">
        <f>H64+H65</f>
        <v>16773.8</v>
      </c>
      <c r="I62" s="16">
        <f>I64+I65</f>
        <v>16773.8</v>
      </c>
      <c r="J62" s="15">
        <f t="shared" ref="J62:J89" si="15">SUM(E62:I62)</f>
        <v>92239.447</v>
      </c>
    </row>
    <row r="63" spans="1:10" ht="17.25" customHeight="1" x14ac:dyDescent="0.25">
      <c r="A63" s="89"/>
      <c r="B63" s="63"/>
      <c r="C63" s="64"/>
      <c r="D63" s="11" t="s">
        <v>16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5">
        <f t="shared" si="15"/>
        <v>0</v>
      </c>
    </row>
    <row r="64" spans="1:10" ht="15.75" customHeight="1" x14ac:dyDescent="0.25">
      <c r="A64" s="89"/>
      <c r="B64" s="63"/>
      <c r="C64" s="64"/>
      <c r="D64" s="11" t="s">
        <v>17</v>
      </c>
      <c r="E64" s="16"/>
      <c r="F64" s="16"/>
      <c r="G64" s="16"/>
      <c r="H64" s="16"/>
      <c r="I64" s="16"/>
      <c r="J64" s="15">
        <f t="shared" si="15"/>
        <v>0</v>
      </c>
    </row>
    <row r="65" spans="1:14" x14ac:dyDescent="0.25">
      <c r="A65" s="89"/>
      <c r="B65" s="63"/>
      <c r="C65" s="64"/>
      <c r="D65" s="11" t="s">
        <v>18</v>
      </c>
      <c r="E65" s="16">
        <f>SUM(E66:E70)</f>
        <v>20893.947</v>
      </c>
      <c r="F65" s="16">
        <f>SUM(F66:F70)</f>
        <v>20097.400000000001</v>
      </c>
      <c r="G65" s="16">
        <f t="shared" ref="G65:I65" si="16">SUM(G66:G70)</f>
        <v>17700.5</v>
      </c>
      <c r="H65" s="16">
        <f t="shared" si="16"/>
        <v>16773.8</v>
      </c>
      <c r="I65" s="16">
        <f t="shared" si="16"/>
        <v>16773.8</v>
      </c>
      <c r="J65" s="15">
        <f t="shared" si="15"/>
        <v>92239.447</v>
      </c>
    </row>
    <row r="66" spans="1:14" x14ac:dyDescent="0.25">
      <c r="A66" s="89"/>
      <c r="B66" s="63"/>
      <c r="C66" s="64"/>
      <c r="D66" s="5" t="s">
        <v>23</v>
      </c>
      <c r="E66" s="16">
        <v>12416.1</v>
      </c>
      <c r="F66" s="16">
        <v>13038.9</v>
      </c>
      <c r="G66" s="16">
        <v>11393.9</v>
      </c>
      <c r="H66" s="16">
        <v>11228.6</v>
      </c>
      <c r="I66" s="16">
        <v>11228.6</v>
      </c>
      <c r="J66" s="15">
        <f t="shared" si="15"/>
        <v>59306.1</v>
      </c>
    </row>
    <row r="67" spans="1:14" ht="30" x14ac:dyDescent="0.25">
      <c r="A67" s="89"/>
      <c r="B67" s="63"/>
      <c r="C67" s="64"/>
      <c r="D67" s="5" t="s">
        <v>22</v>
      </c>
      <c r="E67" s="16">
        <v>1.0629999999999999</v>
      </c>
      <c r="F67" s="16">
        <v>2</v>
      </c>
      <c r="G67" s="16">
        <v>2</v>
      </c>
      <c r="H67" s="16">
        <v>2</v>
      </c>
      <c r="I67" s="16">
        <v>2</v>
      </c>
      <c r="J67" s="15">
        <f t="shared" ref="J67:J69" si="17">SUM(E67:I67)</f>
        <v>9.0629999999999988</v>
      </c>
    </row>
    <row r="68" spans="1:14" ht="30" x14ac:dyDescent="0.25">
      <c r="A68" s="89"/>
      <c r="B68" s="63"/>
      <c r="C68" s="64"/>
      <c r="D68" s="5" t="s">
        <v>29</v>
      </c>
      <c r="E68" s="16">
        <v>6626.8</v>
      </c>
      <c r="F68" s="16">
        <v>5703.3</v>
      </c>
      <c r="G68" s="16">
        <v>5087.8999999999996</v>
      </c>
      <c r="H68" s="16">
        <v>4279.8999999999996</v>
      </c>
      <c r="I68" s="16">
        <v>4279.8999999999996</v>
      </c>
      <c r="J68" s="15">
        <f t="shared" si="17"/>
        <v>25977.800000000003</v>
      </c>
    </row>
    <row r="69" spans="1:14" ht="30" x14ac:dyDescent="0.25">
      <c r="A69" s="89"/>
      <c r="B69" s="63"/>
      <c r="C69" s="64"/>
      <c r="D69" s="5" t="s">
        <v>32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5">
        <f t="shared" si="17"/>
        <v>0</v>
      </c>
    </row>
    <row r="70" spans="1:14" x14ac:dyDescent="0.25">
      <c r="A70" s="89"/>
      <c r="B70" s="63"/>
      <c r="C70" s="64"/>
      <c r="D70" s="5" t="s">
        <v>24</v>
      </c>
      <c r="E70" s="16">
        <v>1849.9839999999999</v>
      </c>
      <c r="F70" s="16">
        <v>1353.2</v>
      </c>
      <c r="G70" s="16">
        <v>1216.7</v>
      </c>
      <c r="H70" s="16">
        <v>1263.3</v>
      </c>
      <c r="I70" s="16">
        <v>1263.3</v>
      </c>
      <c r="J70" s="15">
        <f t="shared" si="15"/>
        <v>6946.4840000000004</v>
      </c>
    </row>
    <row r="71" spans="1:14" ht="30" x14ac:dyDescent="0.25">
      <c r="A71" s="89"/>
      <c r="B71" s="63"/>
      <c r="C71" s="64"/>
      <c r="D71" s="11" t="s">
        <v>19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5">
        <f t="shared" si="15"/>
        <v>0</v>
      </c>
    </row>
    <row r="72" spans="1:14" x14ac:dyDescent="0.25">
      <c r="A72" s="89"/>
      <c r="B72" s="63"/>
      <c r="C72" s="64"/>
      <c r="D72" s="11" t="s">
        <v>28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5">
        <f t="shared" si="15"/>
        <v>0</v>
      </c>
    </row>
    <row r="73" spans="1:14" x14ac:dyDescent="0.25">
      <c r="A73" s="89">
        <v>7</v>
      </c>
      <c r="B73" s="63" t="s">
        <v>9</v>
      </c>
      <c r="C73" s="63" t="s">
        <v>12</v>
      </c>
      <c r="D73" s="8" t="s">
        <v>6</v>
      </c>
      <c r="E73" s="16">
        <f>E75</f>
        <v>12066.1</v>
      </c>
      <c r="F73" s="16">
        <f t="shared" ref="F73:I73" si="18">F75</f>
        <v>14790.2</v>
      </c>
      <c r="G73" s="16">
        <f t="shared" si="18"/>
        <v>14790.2</v>
      </c>
      <c r="H73" s="16">
        <f t="shared" si="18"/>
        <v>14790.2</v>
      </c>
      <c r="I73" s="16">
        <f t="shared" si="18"/>
        <v>14790.2</v>
      </c>
      <c r="J73" s="15">
        <f t="shared" si="15"/>
        <v>71226.899999999994</v>
      </c>
    </row>
    <row r="74" spans="1:14" x14ac:dyDescent="0.25">
      <c r="A74" s="89"/>
      <c r="B74" s="63"/>
      <c r="C74" s="63"/>
      <c r="D74" s="11" t="s">
        <v>16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5">
        <f t="shared" si="15"/>
        <v>0</v>
      </c>
    </row>
    <row r="75" spans="1:14" x14ac:dyDescent="0.25">
      <c r="A75" s="89"/>
      <c r="B75" s="63"/>
      <c r="C75" s="63"/>
      <c r="D75" s="11" t="s">
        <v>17</v>
      </c>
      <c r="E75" s="16">
        <f>E76+E77</f>
        <v>12066.1</v>
      </c>
      <c r="F75" s="16">
        <f t="shared" ref="F75:I75" si="19">F76+F77</f>
        <v>14790.2</v>
      </c>
      <c r="G75" s="16">
        <f t="shared" si="19"/>
        <v>14790.2</v>
      </c>
      <c r="H75" s="16">
        <f t="shared" si="19"/>
        <v>14790.2</v>
      </c>
      <c r="I75" s="16">
        <f t="shared" si="19"/>
        <v>14790.2</v>
      </c>
      <c r="J75" s="15">
        <f t="shared" si="15"/>
        <v>71226.899999999994</v>
      </c>
    </row>
    <row r="76" spans="1:14" ht="166.5" customHeight="1" x14ac:dyDescent="0.25">
      <c r="A76" s="89"/>
      <c r="B76" s="63"/>
      <c r="C76" s="63"/>
      <c r="D76" s="5" t="s">
        <v>40</v>
      </c>
      <c r="E76" s="31">
        <v>9861</v>
      </c>
      <c r="F76" s="31">
        <v>12206</v>
      </c>
      <c r="G76" s="31">
        <v>12206</v>
      </c>
      <c r="H76" s="31">
        <v>12206</v>
      </c>
      <c r="I76" s="31">
        <v>12206</v>
      </c>
      <c r="J76" s="32">
        <f t="shared" si="15"/>
        <v>58685</v>
      </c>
      <c r="M76" s="3"/>
      <c r="N76" s="3"/>
    </row>
    <row r="77" spans="1:14" ht="60" customHeight="1" x14ac:dyDescent="0.25">
      <c r="A77" s="89"/>
      <c r="B77" s="63"/>
      <c r="C77" s="63"/>
      <c r="D77" s="5" t="s">
        <v>25</v>
      </c>
      <c r="E77" s="31">
        <v>2205.1</v>
      </c>
      <c r="F77" s="31">
        <v>2584.1999999999998</v>
      </c>
      <c r="G77" s="31">
        <v>2584.1999999999998</v>
      </c>
      <c r="H77" s="31">
        <v>2584.1999999999998</v>
      </c>
      <c r="I77" s="31">
        <v>2584.1999999999998</v>
      </c>
      <c r="J77" s="32">
        <f t="shared" si="15"/>
        <v>12541.899999999998</v>
      </c>
    </row>
    <row r="78" spans="1:14" x14ac:dyDescent="0.25">
      <c r="A78" s="89"/>
      <c r="B78" s="63"/>
      <c r="C78" s="63"/>
      <c r="D78" s="11" t="s">
        <v>18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5">
        <f t="shared" si="15"/>
        <v>0</v>
      </c>
      <c r="M78" s="3"/>
      <c r="N78" s="3"/>
    </row>
    <row r="79" spans="1:14" ht="16.5" customHeight="1" x14ac:dyDescent="0.25">
      <c r="A79" s="89"/>
      <c r="B79" s="63"/>
      <c r="C79" s="63"/>
      <c r="D79" s="5" t="s">
        <v>23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5">
        <f t="shared" si="15"/>
        <v>0</v>
      </c>
    </row>
    <row r="80" spans="1:14" ht="18.75" customHeight="1" x14ac:dyDescent="0.25">
      <c r="A80" s="89"/>
      <c r="B80" s="63"/>
      <c r="C80" s="63"/>
      <c r="D80" s="5" t="s">
        <v>24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5">
        <f t="shared" si="15"/>
        <v>0</v>
      </c>
    </row>
    <row r="81" spans="1:10" ht="30" x14ac:dyDescent="0.25">
      <c r="A81" s="89"/>
      <c r="B81" s="63"/>
      <c r="C81" s="63"/>
      <c r="D81" s="11" t="s">
        <v>19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5">
        <f t="shared" si="15"/>
        <v>0</v>
      </c>
    </row>
    <row r="82" spans="1:10" x14ac:dyDescent="0.25">
      <c r="A82" s="89"/>
      <c r="B82" s="63"/>
      <c r="C82" s="63"/>
      <c r="D82" s="11" t="s">
        <v>20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5">
        <f t="shared" si="15"/>
        <v>0</v>
      </c>
    </row>
    <row r="83" spans="1:10" x14ac:dyDescent="0.25">
      <c r="A83" s="89">
        <v>8</v>
      </c>
      <c r="B83" s="64" t="s">
        <v>9</v>
      </c>
      <c r="C83" s="63" t="s">
        <v>13</v>
      </c>
      <c r="D83" s="8" t="s">
        <v>6</v>
      </c>
      <c r="E83" s="16">
        <f>E85+E88</f>
        <v>19380.417000000001</v>
      </c>
      <c r="F83" s="36">
        <f t="shared" ref="F83:I83" si="20">F85+F88</f>
        <v>19240.7</v>
      </c>
      <c r="G83" s="36">
        <f t="shared" si="20"/>
        <v>19092.8</v>
      </c>
      <c r="H83" s="16">
        <f t="shared" si="20"/>
        <v>18466.100000000002</v>
      </c>
      <c r="I83" s="16">
        <f t="shared" si="20"/>
        <v>18466.100000000002</v>
      </c>
      <c r="J83" s="15">
        <f t="shared" si="15"/>
        <v>94646.117000000013</v>
      </c>
    </row>
    <row r="84" spans="1:10" ht="18" customHeight="1" x14ac:dyDescent="0.25">
      <c r="A84" s="89"/>
      <c r="B84" s="64"/>
      <c r="C84" s="63"/>
      <c r="D84" s="11" t="s">
        <v>16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5">
        <f t="shared" si="15"/>
        <v>0</v>
      </c>
    </row>
    <row r="85" spans="1:10" x14ac:dyDescent="0.25">
      <c r="A85" s="89"/>
      <c r="B85" s="64"/>
      <c r="C85" s="63"/>
      <c r="D85" s="11" t="s">
        <v>17</v>
      </c>
      <c r="E85" s="16">
        <f>E86+E87</f>
        <v>2219</v>
      </c>
      <c r="F85" s="16">
        <f t="shared" ref="F85:I85" si="21">F86+F87</f>
        <v>2186.5</v>
      </c>
      <c r="G85" s="16">
        <f t="shared" si="21"/>
        <v>2186.5</v>
      </c>
      <c r="H85" s="16">
        <f t="shared" si="21"/>
        <v>2186.5</v>
      </c>
      <c r="I85" s="16">
        <f t="shared" si="21"/>
        <v>2186.5</v>
      </c>
      <c r="J85" s="15">
        <f t="shared" si="15"/>
        <v>10965</v>
      </c>
    </row>
    <row r="86" spans="1:10" ht="30" customHeight="1" x14ac:dyDescent="0.25">
      <c r="A86" s="89"/>
      <c r="B86" s="64"/>
      <c r="C86" s="63"/>
      <c r="D86" s="5" t="s">
        <v>26</v>
      </c>
      <c r="E86" s="36">
        <v>56.9</v>
      </c>
      <c r="F86" s="16">
        <v>63.7</v>
      </c>
      <c r="G86" s="16">
        <v>63.7</v>
      </c>
      <c r="H86" s="16">
        <v>63.7</v>
      </c>
      <c r="I86" s="16">
        <v>63.7</v>
      </c>
      <c r="J86" s="15">
        <f t="shared" si="15"/>
        <v>311.7</v>
      </c>
    </row>
    <row r="87" spans="1:10" ht="30" x14ac:dyDescent="0.25">
      <c r="A87" s="89"/>
      <c r="B87" s="64"/>
      <c r="C87" s="63"/>
      <c r="D87" s="5" t="s">
        <v>27</v>
      </c>
      <c r="E87" s="36">
        <v>2162.1</v>
      </c>
      <c r="F87" s="16">
        <v>2122.8000000000002</v>
      </c>
      <c r="G87" s="16">
        <v>2122.8000000000002</v>
      </c>
      <c r="H87" s="16">
        <v>2122.8000000000002</v>
      </c>
      <c r="I87" s="16">
        <v>2122.8000000000002</v>
      </c>
      <c r="J87" s="15">
        <f t="shared" si="15"/>
        <v>10653.3</v>
      </c>
    </row>
    <row r="88" spans="1:10" x14ac:dyDescent="0.25">
      <c r="A88" s="89"/>
      <c r="B88" s="64"/>
      <c r="C88" s="63"/>
      <c r="D88" s="11" t="s">
        <v>18</v>
      </c>
      <c r="E88" s="16">
        <f>SUM(E89:E93)</f>
        <v>17161.417000000001</v>
      </c>
      <c r="F88" s="36">
        <f t="shared" ref="F88:I88" si="22">SUM(F89:F93)</f>
        <v>17054.2</v>
      </c>
      <c r="G88" s="36">
        <f t="shared" si="22"/>
        <v>16906.3</v>
      </c>
      <c r="H88" s="36">
        <f t="shared" si="22"/>
        <v>16279.600000000002</v>
      </c>
      <c r="I88" s="36">
        <f t="shared" si="22"/>
        <v>16279.600000000002</v>
      </c>
      <c r="J88" s="15">
        <f t="shared" si="15"/>
        <v>83681.117000000013</v>
      </c>
    </row>
    <row r="89" spans="1:10" ht="19.5" customHeight="1" x14ac:dyDescent="0.25">
      <c r="A89" s="89"/>
      <c r="B89" s="64"/>
      <c r="C89" s="63"/>
      <c r="D89" s="5" t="s">
        <v>23</v>
      </c>
      <c r="E89" s="16">
        <v>10395.1</v>
      </c>
      <c r="F89" s="16">
        <v>10462.700000000001</v>
      </c>
      <c r="G89" s="16">
        <v>9142.7999999999993</v>
      </c>
      <c r="H89" s="16">
        <v>9010.2000000000007</v>
      </c>
      <c r="I89" s="16">
        <v>9010.2000000000007</v>
      </c>
      <c r="J89" s="15">
        <f t="shared" si="15"/>
        <v>48021</v>
      </c>
    </row>
    <row r="90" spans="1:10" ht="30.75" customHeight="1" x14ac:dyDescent="0.25">
      <c r="A90" s="89"/>
      <c r="B90" s="64"/>
      <c r="C90" s="63"/>
      <c r="D90" s="5" t="s">
        <v>22</v>
      </c>
      <c r="E90" s="16">
        <v>29.474</v>
      </c>
      <c r="F90" s="16">
        <v>36.700000000000003</v>
      </c>
      <c r="G90" s="16">
        <v>36.700000000000003</v>
      </c>
      <c r="H90" s="16">
        <v>36.700000000000003</v>
      </c>
      <c r="I90" s="16">
        <v>36.700000000000003</v>
      </c>
      <c r="J90" s="15">
        <f t="shared" ref="J90:J92" si="23">SUM(E90:I90)</f>
        <v>176.274</v>
      </c>
    </row>
    <row r="91" spans="1:10" ht="30.75" customHeight="1" x14ac:dyDescent="0.25">
      <c r="A91" s="89"/>
      <c r="B91" s="64"/>
      <c r="C91" s="63"/>
      <c r="D91" s="5" t="s">
        <v>29</v>
      </c>
      <c r="E91" s="16">
        <v>4784.2</v>
      </c>
      <c r="F91" s="16">
        <v>4576.6000000000004</v>
      </c>
      <c r="G91" s="16">
        <v>4082.8</v>
      </c>
      <c r="H91" s="16">
        <v>3434.4</v>
      </c>
      <c r="I91" s="16">
        <v>3434.4</v>
      </c>
      <c r="J91" s="15">
        <f t="shared" si="23"/>
        <v>20312.400000000001</v>
      </c>
    </row>
    <row r="92" spans="1:10" ht="30.75" customHeight="1" x14ac:dyDescent="0.25">
      <c r="A92" s="89"/>
      <c r="B92" s="64"/>
      <c r="C92" s="63"/>
      <c r="D92" s="5" t="s">
        <v>32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5">
        <f t="shared" si="23"/>
        <v>0</v>
      </c>
    </row>
    <row r="93" spans="1:10" ht="17.25" customHeight="1" x14ac:dyDescent="0.25">
      <c r="A93" s="89"/>
      <c r="B93" s="64"/>
      <c r="C93" s="63"/>
      <c r="D93" s="5" t="s">
        <v>24</v>
      </c>
      <c r="E93" s="16">
        <v>1952.643</v>
      </c>
      <c r="F93" s="36">
        <v>1978.2</v>
      </c>
      <c r="G93" s="36">
        <v>3644</v>
      </c>
      <c r="H93" s="36">
        <v>3798.3</v>
      </c>
      <c r="I93" s="36">
        <v>3798.3</v>
      </c>
      <c r="J93" s="15">
        <f t="shared" ref="J93:J114" si="24">SUM(E93:I93)</f>
        <v>15171.442999999999</v>
      </c>
    </row>
    <row r="94" spans="1:10" ht="30" x14ac:dyDescent="0.25">
      <c r="A94" s="89"/>
      <c r="B94" s="64"/>
      <c r="C94" s="63"/>
      <c r="D94" s="11" t="s">
        <v>19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5">
        <f t="shared" si="24"/>
        <v>0</v>
      </c>
    </row>
    <row r="95" spans="1:10" x14ac:dyDescent="0.25">
      <c r="A95" s="89"/>
      <c r="B95" s="64"/>
      <c r="C95" s="63"/>
      <c r="D95" s="11" t="s">
        <v>28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5">
        <f t="shared" si="24"/>
        <v>0</v>
      </c>
    </row>
    <row r="96" spans="1:10" x14ac:dyDescent="0.25">
      <c r="A96" s="89">
        <v>9</v>
      </c>
      <c r="B96" s="63" t="s">
        <v>9</v>
      </c>
      <c r="C96" s="63" t="s">
        <v>51</v>
      </c>
      <c r="D96" s="8" t="s">
        <v>6</v>
      </c>
      <c r="E96" s="16">
        <f>E98+E99</f>
        <v>2102.0320000000002</v>
      </c>
      <c r="F96" s="16">
        <f>F98+F99</f>
        <v>2438.9499999999998</v>
      </c>
      <c r="G96" s="16">
        <f>G98+G99</f>
        <v>2438.9499999999998</v>
      </c>
      <c r="H96" s="16">
        <f t="shared" ref="H96:I96" si="25">H98+H99</f>
        <v>2438.9499999999998</v>
      </c>
      <c r="I96" s="16">
        <f t="shared" si="25"/>
        <v>2438.9499999999998</v>
      </c>
      <c r="J96" s="15">
        <f t="shared" si="24"/>
        <v>11857.831999999999</v>
      </c>
    </row>
    <row r="97" spans="1:10" ht="15.75" customHeight="1" x14ac:dyDescent="0.25">
      <c r="A97" s="89"/>
      <c r="B97" s="63"/>
      <c r="C97" s="63"/>
      <c r="D97" s="11" t="s">
        <v>16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5">
        <f t="shared" si="24"/>
        <v>0</v>
      </c>
    </row>
    <row r="98" spans="1:10" x14ac:dyDescent="0.25">
      <c r="A98" s="89"/>
      <c r="B98" s="63"/>
      <c r="C98" s="63"/>
      <c r="D98" s="11" t="s">
        <v>17</v>
      </c>
      <c r="E98" s="16">
        <v>1390.2</v>
      </c>
      <c r="F98" s="16">
        <v>1684.65</v>
      </c>
      <c r="G98" s="16">
        <v>1684.65</v>
      </c>
      <c r="H98" s="16">
        <v>1684.65</v>
      </c>
      <c r="I98" s="16">
        <v>1684.65</v>
      </c>
      <c r="J98" s="15">
        <f t="shared" si="24"/>
        <v>8128.7999999999993</v>
      </c>
    </row>
    <row r="99" spans="1:10" ht="15" customHeight="1" x14ac:dyDescent="0.25">
      <c r="A99" s="89"/>
      <c r="B99" s="63"/>
      <c r="C99" s="63"/>
      <c r="D99" s="11" t="s">
        <v>18</v>
      </c>
      <c r="E99" s="16">
        <v>711.83199999999999</v>
      </c>
      <c r="F99" s="16">
        <v>754.3</v>
      </c>
      <c r="G99" s="16">
        <v>754.3</v>
      </c>
      <c r="H99" s="16">
        <v>754.3</v>
      </c>
      <c r="I99" s="16">
        <v>754.3</v>
      </c>
      <c r="J99" s="15">
        <f t="shared" si="24"/>
        <v>3729.0320000000002</v>
      </c>
    </row>
    <row r="100" spans="1:10" ht="30" x14ac:dyDescent="0.25">
      <c r="A100" s="89"/>
      <c r="B100" s="63"/>
      <c r="C100" s="63"/>
      <c r="D100" s="11" t="s">
        <v>19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f t="shared" si="24"/>
        <v>0</v>
      </c>
    </row>
    <row r="101" spans="1:10" x14ac:dyDescent="0.25">
      <c r="A101" s="89"/>
      <c r="B101" s="63"/>
      <c r="C101" s="63"/>
      <c r="D101" s="11" t="s">
        <v>28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f t="shared" si="24"/>
        <v>0</v>
      </c>
    </row>
    <row r="102" spans="1:10" x14ac:dyDescent="0.25">
      <c r="A102" s="89">
        <v>10</v>
      </c>
      <c r="B102" s="63" t="s">
        <v>9</v>
      </c>
      <c r="C102" s="63" t="s">
        <v>52</v>
      </c>
      <c r="D102" s="8" t="s">
        <v>6</v>
      </c>
      <c r="E102" s="16">
        <f>E105</f>
        <v>5</v>
      </c>
      <c r="F102" s="16">
        <f>F105</f>
        <v>5</v>
      </c>
      <c r="G102" s="16">
        <f>G105</f>
        <v>0</v>
      </c>
      <c r="H102" s="16">
        <f t="shared" ref="H102:I102" si="26">H105</f>
        <v>0</v>
      </c>
      <c r="I102" s="16">
        <f t="shared" si="26"/>
        <v>0</v>
      </c>
      <c r="J102" s="15">
        <f t="shared" si="24"/>
        <v>10</v>
      </c>
    </row>
    <row r="103" spans="1:10" ht="31.5" customHeight="1" x14ac:dyDescent="0.25">
      <c r="A103" s="89"/>
      <c r="B103" s="63"/>
      <c r="C103" s="63"/>
      <c r="D103" s="11" t="s">
        <v>16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f t="shared" si="24"/>
        <v>0</v>
      </c>
    </row>
    <row r="104" spans="1:10" x14ac:dyDescent="0.25">
      <c r="A104" s="89"/>
      <c r="B104" s="63"/>
      <c r="C104" s="63"/>
      <c r="D104" s="11" t="s">
        <v>17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f t="shared" si="24"/>
        <v>0</v>
      </c>
    </row>
    <row r="105" spans="1:10" ht="15" customHeight="1" x14ac:dyDescent="0.25">
      <c r="A105" s="89"/>
      <c r="B105" s="63"/>
      <c r="C105" s="63"/>
      <c r="D105" s="11" t="s">
        <v>18</v>
      </c>
      <c r="E105" s="16">
        <v>5</v>
      </c>
      <c r="F105" s="16">
        <v>5</v>
      </c>
      <c r="G105" s="16"/>
      <c r="H105" s="16"/>
      <c r="I105" s="16"/>
      <c r="J105" s="15">
        <f t="shared" si="24"/>
        <v>10</v>
      </c>
    </row>
    <row r="106" spans="1:10" ht="30" x14ac:dyDescent="0.25">
      <c r="A106" s="89"/>
      <c r="B106" s="63"/>
      <c r="C106" s="63"/>
      <c r="D106" s="11" t="s">
        <v>19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f t="shared" si="24"/>
        <v>0</v>
      </c>
    </row>
    <row r="107" spans="1:10" x14ac:dyDescent="0.25">
      <c r="A107" s="89"/>
      <c r="B107" s="63"/>
      <c r="C107" s="63"/>
      <c r="D107" s="11" t="s">
        <v>28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f t="shared" si="24"/>
        <v>0</v>
      </c>
    </row>
    <row r="108" spans="1:10" ht="15" customHeight="1" x14ac:dyDescent="0.25">
      <c r="A108" s="89">
        <v>11</v>
      </c>
      <c r="B108" s="63" t="s">
        <v>9</v>
      </c>
      <c r="C108" s="63" t="s">
        <v>63</v>
      </c>
      <c r="D108" s="8" t="s">
        <v>6</v>
      </c>
      <c r="E108" s="16">
        <f>E109+E110+E112</f>
        <v>0</v>
      </c>
      <c r="F108" s="16">
        <f>F109+F110+F112</f>
        <v>3553.4999999999995</v>
      </c>
      <c r="G108" s="16">
        <f>G109+G110+G112</f>
        <v>7805.7000000000007</v>
      </c>
      <c r="H108" s="16">
        <f t="shared" ref="H108:I108" si="27">H109+H110+H112</f>
        <v>0</v>
      </c>
      <c r="I108" s="16">
        <f t="shared" si="27"/>
        <v>0</v>
      </c>
      <c r="J108" s="15">
        <f t="shared" si="24"/>
        <v>11359.2</v>
      </c>
    </row>
    <row r="109" spans="1:10" ht="18.75" customHeight="1" x14ac:dyDescent="0.25">
      <c r="A109" s="89"/>
      <c r="B109" s="63"/>
      <c r="C109" s="63"/>
      <c r="D109" s="11" t="s">
        <v>16</v>
      </c>
      <c r="E109" s="16">
        <v>0</v>
      </c>
      <c r="F109" s="16">
        <f>F116+F123+F137+F144</f>
        <v>3482.7</v>
      </c>
      <c r="G109" s="16">
        <f>G116+G123+G137+G144+G130</f>
        <v>7650.3</v>
      </c>
      <c r="H109" s="16">
        <f t="shared" ref="H109:I109" si="28">H116+H123+H137+H144</f>
        <v>0</v>
      </c>
      <c r="I109" s="16">
        <f t="shared" si="28"/>
        <v>0</v>
      </c>
      <c r="J109" s="15">
        <f t="shared" si="24"/>
        <v>11133</v>
      </c>
    </row>
    <row r="110" spans="1:10" x14ac:dyDescent="0.25">
      <c r="A110" s="89"/>
      <c r="B110" s="63"/>
      <c r="C110" s="63"/>
      <c r="D110" s="11" t="s">
        <v>17</v>
      </c>
      <c r="E110" s="16">
        <f>E111</f>
        <v>0</v>
      </c>
      <c r="F110" s="16">
        <f>F117+F124+F138+F145</f>
        <v>35.200000000000003</v>
      </c>
      <c r="G110" s="16">
        <f>G117+G124+G138+G145+G131</f>
        <v>77.3</v>
      </c>
      <c r="H110" s="16">
        <f t="shared" ref="H110:I110" si="29">H117+H124+H138+H145</f>
        <v>0</v>
      </c>
      <c r="I110" s="16">
        <f t="shared" si="29"/>
        <v>0</v>
      </c>
      <c r="J110" s="15">
        <f t="shared" si="24"/>
        <v>112.5</v>
      </c>
    </row>
    <row r="111" spans="1:10" ht="92.25" customHeight="1" x14ac:dyDescent="0.25">
      <c r="A111" s="89"/>
      <c r="B111" s="63"/>
      <c r="C111" s="63"/>
      <c r="D111" s="5" t="s">
        <v>41</v>
      </c>
      <c r="E111" s="16"/>
      <c r="F111" s="16">
        <f>F118+F125+F139+F146</f>
        <v>35.200000000000003</v>
      </c>
      <c r="G111" s="16">
        <f>G118+G125+G139+G146+G132</f>
        <v>77.3</v>
      </c>
      <c r="H111" s="16">
        <f t="shared" ref="H111:I111" si="30">H118+H125+H139+H146</f>
        <v>0</v>
      </c>
      <c r="I111" s="16">
        <f t="shared" si="30"/>
        <v>0</v>
      </c>
      <c r="J111" s="15">
        <f t="shared" si="24"/>
        <v>112.5</v>
      </c>
    </row>
    <row r="112" spans="1:10" ht="17.25" customHeight="1" x14ac:dyDescent="0.25">
      <c r="A112" s="89"/>
      <c r="B112" s="63"/>
      <c r="C112" s="63"/>
      <c r="D112" s="11" t="s">
        <v>18</v>
      </c>
      <c r="E112" s="16"/>
      <c r="F112" s="16">
        <f>F119+F126+F140+F147</f>
        <v>35.599999999999994</v>
      </c>
      <c r="G112" s="16">
        <f>G119+G126+G140+G147+G133</f>
        <v>78.099999999999994</v>
      </c>
      <c r="H112" s="16">
        <f t="shared" ref="H112:I112" si="31">H119+H126+H140+H147</f>
        <v>0</v>
      </c>
      <c r="I112" s="16">
        <f t="shared" si="31"/>
        <v>0</v>
      </c>
      <c r="J112" s="15">
        <f t="shared" si="24"/>
        <v>113.69999999999999</v>
      </c>
    </row>
    <row r="113" spans="1:10" ht="16.5" customHeight="1" x14ac:dyDescent="0.25">
      <c r="A113" s="89"/>
      <c r="B113" s="63"/>
      <c r="C113" s="63"/>
      <c r="D113" s="11" t="s">
        <v>19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f t="shared" si="24"/>
        <v>0</v>
      </c>
    </row>
    <row r="114" spans="1:10" ht="16.5" customHeight="1" x14ac:dyDescent="0.25">
      <c r="A114" s="89"/>
      <c r="B114" s="63"/>
      <c r="C114" s="63"/>
      <c r="D114" s="11" t="s">
        <v>28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f t="shared" si="24"/>
        <v>0</v>
      </c>
    </row>
    <row r="115" spans="1:10" ht="15.75" customHeight="1" x14ac:dyDescent="0.25">
      <c r="A115" s="86" t="s">
        <v>64</v>
      </c>
      <c r="B115" s="59" t="s">
        <v>68</v>
      </c>
      <c r="C115" s="65" t="s">
        <v>72</v>
      </c>
      <c r="D115" s="8" t="s">
        <v>6</v>
      </c>
      <c r="E115" s="16"/>
      <c r="F115" s="16">
        <f>F116+F117+F119</f>
        <v>1518.4</v>
      </c>
      <c r="G115" s="16"/>
      <c r="H115" s="16"/>
      <c r="I115" s="16"/>
      <c r="J115" s="15">
        <f>SUM(E115:I115)</f>
        <v>1518.4</v>
      </c>
    </row>
    <row r="116" spans="1:10" ht="16.5" customHeight="1" x14ac:dyDescent="0.25">
      <c r="A116" s="86"/>
      <c r="B116" s="60"/>
      <c r="C116" s="66"/>
      <c r="D116" s="38" t="s">
        <v>16</v>
      </c>
      <c r="E116" s="16"/>
      <c r="F116" s="16">
        <v>1488.2</v>
      </c>
      <c r="G116" s="16"/>
      <c r="H116" s="16"/>
      <c r="I116" s="16"/>
      <c r="J116" s="15">
        <f t="shared" ref="J116:J149" si="32">SUM(E116:I116)</f>
        <v>1488.2</v>
      </c>
    </row>
    <row r="117" spans="1:10" ht="16.5" customHeight="1" x14ac:dyDescent="0.25">
      <c r="A117" s="86"/>
      <c r="B117" s="60"/>
      <c r="C117" s="66"/>
      <c r="D117" s="38" t="s">
        <v>17</v>
      </c>
      <c r="E117" s="16"/>
      <c r="F117" s="16">
        <f>F118</f>
        <v>15</v>
      </c>
      <c r="G117" s="16"/>
      <c r="H117" s="16"/>
      <c r="I117" s="16"/>
      <c r="J117" s="15">
        <f t="shared" si="32"/>
        <v>15</v>
      </c>
    </row>
    <row r="118" spans="1:10" ht="92.25" customHeight="1" x14ac:dyDescent="0.25">
      <c r="A118" s="86"/>
      <c r="B118" s="60"/>
      <c r="C118" s="66"/>
      <c r="D118" s="5" t="s">
        <v>41</v>
      </c>
      <c r="E118" s="16"/>
      <c r="F118" s="31">
        <v>15</v>
      </c>
      <c r="G118" s="16"/>
      <c r="H118" s="16"/>
      <c r="I118" s="16"/>
      <c r="J118" s="15">
        <f t="shared" si="32"/>
        <v>15</v>
      </c>
    </row>
    <row r="119" spans="1:10" ht="15" customHeight="1" x14ac:dyDescent="0.25">
      <c r="A119" s="86"/>
      <c r="B119" s="60"/>
      <c r="C119" s="66"/>
      <c r="D119" s="38" t="s">
        <v>18</v>
      </c>
      <c r="E119" s="16"/>
      <c r="F119" s="16">
        <v>15.2</v>
      </c>
      <c r="G119" s="16"/>
      <c r="H119" s="16"/>
      <c r="I119" s="16"/>
      <c r="J119" s="15">
        <f t="shared" si="32"/>
        <v>15.2</v>
      </c>
    </row>
    <row r="120" spans="1:10" ht="31.5" customHeight="1" x14ac:dyDescent="0.25">
      <c r="A120" s="86"/>
      <c r="B120" s="60"/>
      <c r="C120" s="66"/>
      <c r="D120" s="38" t="s">
        <v>19</v>
      </c>
      <c r="E120" s="16"/>
      <c r="F120" s="16"/>
      <c r="G120" s="16"/>
      <c r="H120" s="16"/>
      <c r="I120" s="16"/>
      <c r="J120" s="15">
        <f t="shared" si="32"/>
        <v>0</v>
      </c>
    </row>
    <row r="121" spans="1:10" ht="17.25" customHeight="1" x14ac:dyDescent="0.25">
      <c r="A121" s="86"/>
      <c r="B121" s="61"/>
      <c r="C121" s="67"/>
      <c r="D121" s="38" t="s">
        <v>28</v>
      </c>
      <c r="E121" s="16"/>
      <c r="F121" s="16"/>
      <c r="G121" s="16"/>
      <c r="H121" s="16"/>
      <c r="I121" s="16"/>
      <c r="J121" s="15">
        <f t="shared" si="32"/>
        <v>0</v>
      </c>
    </row>
    <row r="122" spans="1:10" ht="17.25" customHeight="1" x14ac:dyDescent="0.25">
      <c r="A122" s="86" t="s">
        <v>65</v>
      </c>
      <c r="B122" s="59" t="s">
        <v>68</v>
      </c>
      <c r="C122" s="65" t="s">
        <v>98</v>
      </c>
      <c r="D122" s="8" t="s">
        <v>6</v>
      </c>
      <c r="E122" s="16"/>
      <c r="F122" s="16"/>
      <c r="G122" s="16">
        <f>SUM(G123+G124+G126)</f>
        <v>2800</v>
      </c>
      <c r="H122" s="16"/>
      <c r="I122" s="16"/>
      <c r="J122" s="15">
        <f>SUM(J123+J124+J126)</f>
        <v>2800</v>
      </c>
    </row>
    <row r="123" spans="1:10" ht="17.25" customHeight="1" x14ac:dyDescent="0.25">
      <c r="A123" s="86"/>
      <c r="B123" s="60"/>
      <c r="C123" s="66"/>
      <c r="D123" s="38" t="s">
        <v>16</v>
      </c>
      <c r="E123" s="16"/>
      <c r="F123" s="16"/>
      <c r="G123" s="16">
        <v>2744.3</v>
      </c>
      <c r="H123" s="16"/>
      <c r="I123" s="16"/>
      <c r="J123" s="15">
        <v>2744.3</v>
      </c>
    </row>
    <row r="124" spans="1:10" ht="17.25" customHeight="1" x14ac:dyDescent="0.25">
      <c r="A124" s="86"/>
      <c r="B124" s="60"/>
      <c r="C124" s="66"/>
      <c r="D124" s="38" t="s">
        <v>17</v>
      </c>
      <c r="E124" s="16"/>
      <c r="F124" s="16"/>
      <c r="G124" s="50">
        <v>27.7</v>
      </c>
      <c r="H124" s="16"/>
      <c r="I124" s="16"/>
      <c r="J124" s="15">
        <f t="shared" si="32"/>
        <v>27.7</v>
      </c>
    </row>
    <row r="125" spans="1:10" ht="92.25" customHeight="1" x14ac:dyDescent="0.25">
      <c r="A125" s="86"/>
      <c r="B125" s="60"/>
      <c r="C125" s="66"/>
      <c r="D125" s="5" t="s">
        <v>41</v>
      </c>
      <c r="E125" s="16" t="s">
        <v>97</v>
      </c>
      <c r="F125" s="16"/>
      <c r="G125" s="31">
        <v>27.7</v>
      </c>
      <c r="H125" s="16"/>
      <c r="I125" s="16"/>
      <c r="J125" s="15">
        <f t="shared" si="32"/>
        <v>27.7</v>
      </c>
    </row>
    <row r="126" spans="1:10" ht="17.25" customHeight="1" x14ac:dyDescent="0.25">
      <c r="A126" s="86"/>
      <c r="B126" s="60"/>
      <c r="C126" s="66"/>
      <c r="D126" s="38" t="s">
        <v>18</v>
      </c>
      <c r="E126" s="16"/>
      <c r="F126" s="16"/>
      <c r="G126" s="16">
        <v>28</v>
      </c>
      <c r="H126" s="16"/>
      <c r="I126" s="16"/>
      <c r="J126" s="15">
        <f t="shared" si="32"/>
        <v>28</v>
      </c>
    </row>
    <row r="127" spans="1:10" ht="27.75" customHeight="1" x14ac:dyDescent="0.25">
      <c r="A127" s="86"/>
      <c r="B127" s="60"/>
      <c r="C127" s="66"/>
      <c r="D127" s="38" t="s">
        <v>19</v>
      </c>
      <c r="E127" s="16"/>
      <c r="F127" s="16"/>
      <c r="G127" s="16"/>
      <c r="H127" s="16"/>
      <c r="I127" s="16"/>
      <c r="J127" s="15">
        <f t="shared" si="32"/>
        <v>0</v>
      </c>
    </row>
    <row r="128" spans="1:10" ht="40.5" customHeight="1" x14ac:dyDescent="0.25">
      <c r="A128" s="86"/>
      <c r="B128" s="61"/>
      <c r="C128" s="67"/>
      <c r="D128" s="38" t="s">
        <v>28</v>
      </c>
      <c r="E128" s="16"/>
      <c r="F128" s="16"/>
      <c r="G128" s="16"/>
      <c r="H128" s="16"/>
      <c r="I128" s="16"/>
      <c r="J128" s="15">
        <f t="shared" si="32"/>
        <v>0</v>
      </c>
    </row>
    <row r="129" spans="1:11" ht="21" customHeight="1" x14ac:dyDescent="0.25">
      <c r="A129" s="68" t="s">
        <v>66</v>
      </c>
      <c r="B129" s="59" t="s">
        <v>68</v>
      </c>
      <c r="C129" s="65" t="s">
        <v>99</v>
      </c>
      <c r="D129" s="8" t="s">
        <v>6</v>
      </c>
      <c r="E129" s="16"/>
      <c r="F129" s="16"/>
      <c r="G129" s="16">
        <f>G130+G131+G133</f>
        <v>2778.6000000000004</v>
      </c>
      <c r="H129" s="16"/>
      <c r="I129" s="16"/>
      <c r="J129" s="15">
        <f>J130+J131+J133</f>
        <v>2778.6000000000004</v>
      </c>
    </row>
    <row r="130" spans="1:11" ht="21" customHeight="1" x14ac:dyDescent="0.25">
      <c r="A130" s="69"/>
      <c r="B130" s="60"/>
      <c r="C130" s="66"/>
      <c r="D130" s="49" t="s">
        <v>16</v>
      </c>
      <c r="E130" s="16"/>
      <c r="F130" s="16"/>
      <c r="G130" s="16">
        <v>2723.3</v>
      </c>
      <c r="H130" s="16"/>
      <c r="I130" s="16"/>
      <c r="J130" s="15">
        <v>2723.3</v>
      </c>
    </row>
    <row r="131" spans="1:11" ht="21" customHeight="1" x14ac:dyDescent="0.25">
      <c r="A131" s="69"/>
      <c r="B131" s="60"/>
      <c r="C131" s="66"/>
      <c r="D131" s="49" t="s">
        <v>17</v>
      </c>
      <c r="E131" s="16"/>
      <c r="F131" s="16"/>
      <c r="G131" s="16">
        <v>27.5</v>
      </c>
      <c r="H131" s="16"/>
      <c r="I131" s="16"/>
      <c r="J131" s="15">
        <v>27.5</v>
      </c>
    </row>
    <row r="132" spans="1:11" ht="98.25" customHeight="1" x14ac:dyDescent="0.25">
      <c r="A132" s="69"/>
      <c r="B132" s="60"/>
      <c r="C132" s="66"/>
      <c r="D132" s="5" t="s">
        <v>41</v>
      </c>
      <c r="E132" s="16"/>
      <c r="F132" s="16"/>
      <c r="G132" s="31">
        <v>27.5</v>
      </c>
      <c r="H132" s="16"/>
      <c r="I132" s="16"/>
      <c r="J132" s="15">
        <v>27.5</v>
      </c>
    </row>
    <row r="133" spans="1:11" ht="21" customHeight="1" x14ac:dyDescent="0.25">
      <c r="A133" s="69"/>
      <c r="B133" s="60"/>
      <c r="C133" s="66"/>
      <c r="D133" s="49" t="s">
        <v>18</v>
      </c>
      <c r="E133" s="16"/>
      <c r="F133" s="16"/>
      <c r="G133" s="16">
        <v>27.8</v>
      </c>
      <c r="H133" s="16"/>
      <c r="I133" s="16"/>
      <c r="J133" s="15">
        <v>27.8</v>
      </c>
    </row>
    <row r="134" spans="1:11" ht="32.25" customHeight="1" x14ac:dyDescent="0.25">
      <c r="A134" s="69"/>
      <c r="B134" s="60"/>
      <c r="C134" s="66"/>
      <c r="D134" s="49" t="s">
        <v>19</v>
      </c>
      <c r="E134" s="16"/>
      <c r="F134" s="16"/>
      <c r="G134" s="16"/>
      <c r="H134" s="16"/>
      <c r="I134" s="16"/>
      <c r="J134" s="15">
        <f t="shared" si="32"/>
        <v>0</v>
      </c>
      <c r="K134" s="6" t="s">
        <v>97</v>
      </c>
    </row>
    <row r="135" spans="1:11" ht="15" customHeight="1" x14ac:dyDescent="0.25">
      <c r="A135" s="70"/>
      <c r="B135" s="61"/>
      <c r="C135" s="67"/>
      <c r="D135" s="49" t="s">
        <v>28</v>
      </c>
      <c r="E135" s="16"/>
      <c r="F135" s="16"/>
      <c r="G135" s="16"/>
      <c r="H135" s="16"/>
      <c r="I135" s="16"/>
      <c r="J135" s="15">
        <f t="shared" si="32"/>
        <v>0</v>
      </c>
    </row>
    <row r="136" spans="1:11" ht="15.75" customHeight="1" x14ac:dyDescent="0.25">
      <c r="A136" s="86" t="s">
        <v>67</v>
      </c>
      <c r="B136" s="59" t="s">
        <v>68</v>
      </c>
      <c r="C136" s="59" t="s">
        <v>69</v>
      </c>
      <c r="D136" s="8" t="s">
        <v>6</v>
      </c>
      <c r="E136" s="16"/>
      <c r="F136" s="16">
        <f>F137+F138+F140</f>
        <v>2035.1000000000001</v>
      </c>
      <c r="G136" s="16"/>
      <c r="H136" s="16"/>
      <c r="I136" s="16"/>
      <c r="J136" s="15">
        <f t="shared" si="32"/>
        <v>2035.1000000000001</v>
      </c>
    </row>
    <row r="137" spans="1:11" ht="15.75" customHeight="1" x14ac:dyDescent="0.25">
      <c r="A137" s="86"/>
      <c r="B137" s="60"/>
      <c r="C137" s="60"/>
      <c r="D137" s="38" t="s">
        <v>16</v>
      </c>
      <c r="E137" s="16"/>
      <c r="F137" s="16">
        <v>1994.5</v>
      </c>
      <c r="G137" s="16"/>
      <c r="H137" s="16"/>
      <c r="I137" s="16"/>
      <c r="J137" s="15">
        <f t="shared" si="32"/>
        <v>1994.5</v>
      </c>
    </row>
    <row r="138" spans="1:11" ht="15.75" customHeight="1" x14ac:dyDescent="0.25">
      <c r="A138" s="86"/>
      <c r="B138" s="60"/>
      <c r="C138" s="60"/>
      <c r="D138" s="38" t="s">
        <v>17</v>
      </c>
      <c r="E138" s="16"/>
      <c r="F138" s="16">
        <f>F139</f>
        <v>20.2</v>
      </c>
      <c r="G138" s="16"/>
      <c r="H138" s="16"/>
      <c r="I138" s="16"/>
      <c r="J138" s="15">
        <f t="shared" si="32"/>
        <v>20.2</v>
      </c>
    </row>
    <row r="139" spans="1:11" ht="90" customHeight="1" x14ac:dyDescent="0.25">
      <c r="A139" s="86"/>
      <c r="B139" s="60"/>
      <c r="C139" s="60"/>
      <c r="D139" s="5" t="s">
        <v>41</v>
      </c>
      <c r="E139" s="16"/>
      <c r="F139" s="31">
        <v>20.2</v>
      </c>
      <c r="G139" s="16"/>
      <c r="H139" s="16"/>
      <c r="I139" s="16"/>
      <c r="J139" s="15">
        <f t="shared" si="32"/>
        <v>20.2</v>
      </c>
    </row>
    <row r="140" spans="1:11" ht="15.75" customHeight="1" x14ac:dyDescent="0.25">
      <c r="A140" s="86"/>
      <c r="B140" s="60"/>
      <c r="C140" s="60"/>
      <c r="D140" s="38" t="s">
        <v>18</v>
      </c>
      <c r="E140" s="16"/>
      <c r="F140" s="16">
        <v>20.399999999999999</v>
      </c>
      <c r="G140" s="16"/>
      <c r="H140" s="16"/>
      <c r="I140" s="16"/>
      <c r="J140" s="15">
        <f t="shared" si="32"/>
        <v>20.399999999999999</v>
      </c>
    </row>
    <row r="141" spans="1:11" ht="15.75" customHeight="1" x14ac:dyDescent="0.25">
      <c r="A141" s="86"/>
      <c r="B141" s="60"/>
      <c r="C141" s="60"/>
      <c r="D141" s="38" t="s">
        <v>19</v>
      </c>
      <c r="E141" s="16"/>
      <c r="F141" s="16"/>
      <c r="G141" s="16"/>
      <c r="H141" s="16"/>
      <c r="I141" s="16"/>
      <c r="J141" s="15">
        <f t="shared" si="32"/>
        <v>0</v>
      </c>
    </row>
    <row r="142" spans="1:11" ht="15.75" customHeight="1" x14ac:dyDescent="0.25">
      <c r="A142" s="86"/>
      <c r="B142" s="61"/>
      <c r="C142" s="61"/>
      <c r="D142" s="38" t="s">
        <v>28</v>
      </c>
      <c r="E142" s="16"/>
      <c r="F142" s="16"/>
      <c r="G142" s="16"/>
      <c r="H142" s="16"/>
      <c r="I142" s="16"/>
      <c r="J142" s="15">
        <f t="shared" si="32"/>
        <v>0</v>
      </c>
    </row>
    <row r="143" spans="1:11" ht="15.75" customHeight="1" x14ac:dyDescent="0.25">
      <c r="A143" s="86" t="s">
        <v>94</v>
      </c>
      <c r="B143" s="59" t="s">
        <v>68</v>
      </c>
      <c r="C143" s="65" t="s">
        <v>73</v>
      </c>
      <c r="D143" s="8" t="s">
        <v>6</v>
      </c>
      <c r="E143" s="16"/>
      <c r="F143" s="16"/>
      <c r="G143" s="16">
        <f>G144+G145+G147</f>
        <v>2227.1</v>
      </c>
      <c r="H143" s="16"/>
      <c r="I143" s="16"/>
      <c r="J143" s="15">
        <f t="shared" si="32"/>
        <v>2227.1</v>
      </c>
    </row>
    <row r="144" spans="1:11" ht="15.75" customHeight="1" x14ac:dyDescent="0.25">
      <c r="A144" s="86"/>
      <c r="B144" s="60"/>
      <c r="C144" s="66"/>
      <c r="D144" s="38" t="s">
        <v>16</v>
      </c>
      <c r="E144" s="16"/>
      <c r="F144" s="16"/>
      <c r="G144" s="16">
        <v>2182.6999999999998</v>
      </c>
      <c r="H144" s="16"/>
      <c r="I144" s="16"/>
      <c r="J144" s="15">
        <f t="shared" si="32"/>
        <v>2182.6999999999998</v>
      </c>
    </row>
    <row r="145" spans="1:10" ht="14.25" customHeight="1" x14ac:dyDescent="0.25">
      <c r="A145" s="86"/>
      <c r="B145" s="60"/>
      <c r="C145" s="66"/>
      <c r="D145" s="38" t="s">
        <v>17</v>
      </c>
      <c r="E145" s="16"/>
      <c r="F145" s="16"/>
      <c r="G145" s="16">
        <f>G146</f>
        <v>22.1</v>
      </c>
      <c r="H145" s="16"/>
      <c r="I145" s="16"/>
      <c r="J145" s="15">
        <f t="shared" si="32"/>
        <v>22.1</v>
      </c>
    </row>
    <row r="146" spans="1:10" ht="94.5" customHeight="1" x14ac:dyDescent="0.25">
      <c r="A146" s="86"/>
      <c r="B146" s="60"/>
      <c r="C146" s="66"/>
      <c r="D146" s="5" t="s">
        <v>41</v>
      </c>
      <c r="E146" s="16"/>
      <c r="F146" s="16"/>
      <c r="G146" s="31">
        <v>22.1</v>
      </c>
      <c r="H146" s="16"/>
      <c r="I146" s="16"/>
      <c r="J146" s="15">
        <f t="shared" si="32"/>
        <v>22.1</v>
      </c>
    </row>
    <row r="147" spans="1:10" ht="15.75" customHeight="1" x14ac:dyDescent="0.25">
      <c r="A147" s="86"/>
      <c r="B147" s="60"/>
      <c r="C147" s="66"/>
      <c r="D147" s="38" t="s">
        <v>18</v>
      </c>
      <c r="E147" s="16"/>
      <c r="F147" s="16"/>
      <c r="G147" s="16">
        <v>22.3</v>
      </c>
      <c r="H147" s="16"/>
      <c r="I147" s="16"/>
      <c r="J147" s="15">
        <f t="shared" si="32"/>
        <v>22.3</v>
      </c>
    </row>
    <row r="148" spans="1:10" ht="15.75" customHeight="1" x14ac:dyDescent="0.25">
      <c r="A148" s="86"/>
      <c r="B148" s="60"/>
      <c r="C148" s="66"/>
      <c r="D148" s="38" t="s">
        <v>19</v>
      </c>
      <c r="E148" s="16"/>
      <c r="F148" s="16"/>
      <c r="G148" s="16"/>
      <c r="H148" s="16"/>
      <c r="I148" s="16"/>
      <c r="J148" s="15">
        <f t="shared" si="32"/>
        <v>0</v>
      </c>
    </row>
    <row r="149" spans="1:10" ht="15.75" customHeight="1" x14ac:dyDescent="0.25">
      <c r="A149" s="86"/>
      <c r="B149" s="61"/>
      <c r="C149" s="67"/>
      <c r="D149" s="38" t="s">
        <v>28</v>
      </c>
      <c r="E149" s="16"/>
      <c r="F149" s="16"/>
      <c r="G149" s="16"/>
      <c r="H149" s="16"/>
      <c r="I149" s="16"/>
      <c r="J149" s="15">
        <f t="shared" si="32"/>
        <v>0</v>
      </c>
    </row>
    <row r="150" spans="1:10" ht="17.25" customHeight="1" x14ac:dyDescent="0.25">
      <c r="A150" s="90">
        <v>12</v>
      </c>
      <c r="B150" s="59" t="s">
        <v>9</v>
      </c>
      <c r="C150" s="59" t="s">
        <v>107</v>
      </c>
      <c r="D150" s="8" t="s">
        <v>6</v>
      </c>
      <c r="E150" s="16">
        <f>E151+E152+E153</f>
        <v>0</v>
      </c>
      <c r="F150" s="16">
        <f>F152+F153</f>
        <v>5304.3</v>
      </c>
      <c r="G150" s="16">
        <v>0</v>
      </c>
      <c r="H150" s="16">
        <v>0</v>
      </c>
      <c r="I150" s="16">
        <v>0</v>
      </c>
      <c r="J150" s="15">
        <v>5304.3</v>
      </c>
    </row>
    <row r="151" spans="1:10" ht="21.75" customHeight="1" x14ac:dyDescent="0.25">
      <c r="A151" s="91"/>
      <c r="B151" s="60"/>
      <c r="C151" s="60"/>
      <c r="D151" s="11" t="s">
        <v>16</v>
      </c>
      <c r="E151" s="16">
        <v>0</v>
      </c>
      <c r="F151" s="16"/>
      <c r="G151" s="16"/>
      <c r="H151" s="16"/>
      <c r="I151" s="16"/>
      <c r="J151" s="15">
        <v>0</v>
      </c>
    </row>
    <row r="152" spans="1:10" ht="15.75" customHeight="1" x14ac:dyDescent="0.25">
      <c r="A152" s="91"/>
      <c r="B152" s="60"/>
      <c r="C152" s="60"/>
      <c r="D152" s="11" t="s">
        <v>17</v>
      </c>
      <c r="E152" s="16">
        <v>0</v>
      </c>
      <c r="F152" s="16">
        <f>F158+F164</f>
        <v>5251.2</v>
      </c>
      <c r="G152" s="16"/>
      <c r="H152" s="16"/>
      <c r="I152" s="16"/>
      <c r="J152" s="15">
        <v>5251.2</v>
      </c>
    </row>
    <row r="153" spans="1:10" x14ac:dyDescent="0.25">
      <c r="A153" s="91"/>
      <c r="B153" s="60"/>
      <c r="C153" s="60"/>
      <c r="D153" s="11" t="s">
        <v>18</v>
      </c>
      <c r="E153" s="16">
        <v>0</v>
      </c>
      <c r="F153" s="16">
        <f>F159+F165</f>
        <v>53.1</v>
      </c>
      <c r="G153" s="16"/>
      <c r="H153" s="16"/>
      <c r="I153" s="16"/>
      <c r="J153" s="15">
        <v>53.1</v>
      </c>
    </row>
    <row r="154" spans="1:10" ht="34.5" customHeight="1" x14ac:dyDescent="0.25">
      <c r="A154" s="91"/>
      <c r="B154" s="60"/>
      <c r="C154" s="60"/>
      <c r="D154" s="11" t="s">
        <v>19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5">
        <v>0</v>
      </c>
    </row>
    <row r="155" spans="1:10" ht="351" customHeight="1" x14ac:dyDescent="0.25">
      <c r="A155" s="92"/>
      <c r="B155" s="61"/>
      <c r="C155" s="61"/>
      <c r="D155" s="11" t="s">
        <v>28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56">
        <v>0</v>
      </c>
    </row>
    <row r="156" spans="1:10" ht="20.25" customHeight="1" x14ac:dyDescent="0.25">
      <c r="A156" s="95" t="s">
        <v>101</v>
      </c>
      <c r="B156" s="59" t="s">
        <v>9</v>
      </c>
      <c r="C156" s="59" t="s">
        <v>108</v>
      </c>
      <c r="D156" s="8" t="s">
        <v>6</v>
      </c>
      <c r="E156" s="16">
        <f>E157+E158+E159</f>
        <v>0</v>
      </c>
      <c r="F156" s="16">
        <v>1797.1</v>
      </c>
      <c r="G156" s="16">
        <v>0</v>
      </c>
      <c r="H156" s="16">
        <v>0</v>
      </c>
      <c r="I156" s="16">
        <v>0</v>
      </c>
      <c r="J156" s="15">
        <v>1797.1</v>
      </c>
    </row>
    <row r="157" spans="1:10" ht="18" customHeight="1" x14ac:dyDescent="0.25">
      <c r="A157" s="96"/>
      <c r="B157" s="60"/>
      <c r="C157" s="60"/>
      <c r="D157" s="53" t="s">
        <v>16</v>
      </c>
      <c r="E157" s="16">
        <v>0</v>
      </c>
      <c r="F157" s="16"/>
      <c r="G157" s="16"/>
      <c r="H157" s="16"/>
      <c r="I157" s="16"/>
      <c r="J157" s="15">
        <v>0</v>
      </c>
    </row>
    <row r="158" spans="1:10" ht="17.25" customHeight="1" x14ac:dyDescent="0.25">
      <c r="A158" s="96"/>
      <c r="B158" s="60"/>
      <c r="C158" s="60"/>
      <c r="D158" s="53" t="s">
        <v>17</v>
      </c>
      <c r="E158" s="16">
        <v>0</v>
      </c>
      <c r="F158" s="16">
        <v>1779.1</v>
      </c>
      <c r="G158" s="16"/>
      <c r="H158" s="16"/>
      <c r="I158" s="16"/>
      <c r="J158" s="15">
        <v>1779.1</v>
      </c>
    </row>
    <row r="159" spans="1:10" ht="20.25" customHeight="1" x14ac:dyDescent="0.25">
      <c r="A159" s="96"/>
      <c r="B159" s="60"/>
      <c r="C159" s="60"/>
      <c r="D159" s="53" t="s">
        <v>18</v>
      </c>
      <c r="E159" s="16">
        <v>0</v>
      </c>
      <c r="F159" s="16">
        <v>18</v>
      </c>
      <c r="G159" s="16"/>
      <c r="H159" s="16"/>
      <c r="I159" s="16"/>
      <c r="J159" s="15">
        <v>18</v>
      </c>
    </row>
    <row r="160" spans="1:10" ht="31.5" customHeight="1" x14ac:dyDescent="0.25">
      <c r="A160" s="96"/>
      <c r="B160" s="60"/>
      <c r="C160" s="60"/>
      <c r="D160" s="53" t="s">
        <v>19</v>
      </c>
      <c r="E160" s="16">
        <v>0</v>
      </c>
      <c r="F160" s="16"/>
      <c r="G160" s="16">
        <v>0</v>
      </c>
      <c r="H160" s="16">
        <v>0</v>
      </c>
      <c r="I160" s="16">
        <v>0</v>
      </c>
      <c r="J160" s="15">
        <v>0</v>
      </c>
    </row>
    <row r="161" spans="1:10" ht="122.25" customHeight="1" x14ac:dyDescent="0.25">
      <c r="A161" s="97"/>
      <c r="B161" s="61"/>
      <c r="C161" s="61"/>
      <c r="D161" s="53" t="s">
        <v>28</v>
      </c>
      <c r="E161" s="17">
        <v>0</v>
      </c>
      <c r="F161" s="17"/>
      <c r="G161" s="17">
        <v>0</v>
      </c>
      <c r="H161" s="17">
        <v>0</v>
      </c>
      <c r="I161" s="17">
        <v>0</v>
      </c>
      <c r="J161" s="56">
        <v>0</v>
      </c>
    </row>
    <row r="162" spans="1:10" ht="17.25" customHeight="1" x14ac:dyDescent="0.25">
      <c r="A162" s="95" t="s">
        <v>102</v>
      </c>
      <c r="B162" s="59" t="s">
        <v>9</v>
      </c>
      <c r="C162" s="59" t="s">
        <v>105</v>
      </c>
      <c r="D162" s="8" t="s">
        <v>6</v>
      </c>
      <c r="E162" s="16">
        <f>E163+E164+E165</f>
        <v>0</v>
      </c>
      <c r="F162" s="16">
        <f>F164+F165</f>
        <v>3507.2</v>
      </c>
      <c r="G162" s="16">
        <v>0</v>
      </c>
      <c r="H162" s="16">
        <v>0</v>
      </c>
      <c r="I162" s="16">
        <v>0</v>
      </c>
      <c r="J162" s="15">
        <v>3507.2</v>
      </c>
    </row>
    <row r="163" spans="1:10" ht="17.25" customHeight="1" x14ac:dyDescent="0.25">
      <c r="A163" s="96"/>
      <c r="B163" s="60"/>
      <c r="C163" s="60"/>
      <c r="D163" s="53" t="s">
        <v>16</v>
      </c>
      <c r="E163" s="16">
        <v>0</v>
      </c>
      <c r="F163" s="16"/>
      <c r="G163" s="16"/>
      <c r="H163" s="16"/>
      <c r="I163" s="16"/>
      <c r="J163" s="15">
        <v>0</v>
      </c>
    </row>
    <row r="164" spans="1:10" ht="17.25" customHeight="1" x14ac:dyDescent="0.25">
      <c r="A164" s="96"/>
      <c r="B164" s="60"/>
      <c r="C164" s="60"/>
      <c r="D164" s="53" t="s">
        <v>17</v>
      </c>
      <c r="E164" s="16">
        <v>0</v>
      </c>
      <c r="F164" s="16">
        <v>3472.1</v>
      </c>
      <c r="G164" s="16"/>
      <c r="H164" s="16"/>
      <c r="I164" s="16"/>
      <c r="J164" s="15">
        <v>3472.1</v>
      </c>
    </row>
    <row r="165" spans="1:10" ht="17.25" customHeight="1" x14ac:dyDescent="0.25">
      <c r="A165" s="96"/>
      <c r="B165" s="60"/>
      <c r="C165" s="60"/>
      <c r="D165" s="53" t="s">
        <v>18</v>
      </c>
      <c r="E165" s="16">
        <v>0</v>
      </c>
      <c r="F165" s="16">
        <v>35.1</v>
      </c>
      <c r="G165" s="16"/>
      <c r="H165" s="16"/>
      <c r="I165" s="16"/>
      <c r="J165" s="15">
        <v>35.1</v>
      </c>
    </row>
    <row r="166" spans="1:10" ht="32.25" customHeight="1" x14ac:dyDescent="0.25">
      <c r="A166" s="96"/>
      <c r="B166" s="60"/>
      <c r="C166" s="60"/>
      <c r="D166" s="53" t="s">
        <v>19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5">
        <f t="shared" ref="J166:J167" si="33">SUM(E166:I166)</f>
        <v>0</v>
      </c>
    </row>
    <row r="167" spans="1:10" ht="128.25" customHeight="1" x14ac:dyDescent="0.25">
      <c r="A167" s="97"/>
      <c r="B167" s="61"/>
      <c r="C167" s="61"/>
      <c r="D167" s="53" t="s">
        <v>28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56">
        <f t="shared" si="33"/>
        <v>0</v>
      </c>
    </row>
    <row r="168" spans="1:10" x14ac:dyDescent="0.25">
      <c r="A168" s="80">
        <v>13</v>
      </c>
      <c r="B168" s="63" t="s">
        <v>9</v>
      </c>
      <c r="C168" s="64" t="s">
        <v>59</v>
      </c>
      <c r="D168" s="8" t="s">
        <v>6</v>
      </c>
      <c r="E168" s="16">
        <f>E169</f>
        <v>16446.599999999999</v>
      </c>
      <c r="F168" s="16">
        <f t="shared" ref="F168:I168" si="34">F169</f>
        <v>17518.400000000001</v>
      </c>
      <c r="G168" s="16">
        <f t="shared" si="34"/>
        <v>17518.400000000001</v>
      </c>
      <c r="H168" s="16">
        <f t="shared" si="34"/>
        <v>17518.400000000001</v>
      </c>
      <c r="I168" s="16">
        <f t="shared" si="34"/>
        <v>17518.400000000001</v>
      </c>
      <c r="J168" s="15">
        <f t="shared" ref="J168:J173" si="35">SUM(E168:I168)</f>
        <v>86520.200000000012</v>
      </c>
    </row>
    <row r="169" spans="1:10" ht="18.75" customHeight="1" x14ac:dyDescent="0.25">
      <c r="A169" s="81"/>
      <c r="B169" s="63"/>
      <c r="C169" s="64"/>
      <c r="D169" s="21" t="s">
        <v>16</v>
      </c>
      <c r="E169" s="16">
        <v>16446.599999999999</v>
      </c>
      <c r="F169" s="16">
        <v>17518.400000000001</v>
      </c>
      <c r="G169" s="16">
        <v>17518.400000000001</v>
      </c>
      <c r="H169" s="16">
        <v>17518.400000000001</v>
      </c>
      <c r="I169" s="16">
        <v>17518.400000000001</v>
      </c>
      <c r="J169" s="15">
        <f t="shared" si="35"/>
        <v>86520.200000000012</v>
      </c>
    </row>
    <row r="170" spans="1:10" ht="22.5" customHeight="1" x14ac:dyDescent="0.25">
      <c r="A170" s="81"/>
      <c r="B170" s="63"/>
      <c r="C170" s="64"/>
      <c r="D170" s="21" t="s">
        <v>17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5">
        <f t="shared" si="35"/>
        <v>0</v>
      </c>
    </row>
    <row r="171" spans="1:10" ht="15.75" customHeight="1" x14ac:dyDescent="0.25">
      <c r="A171" s="81"/>
      <c r="B171" s="63"/>
      <c r="C171" s="64"/>
      <c r="D171" s="21" t="s">
        <v>18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5">
        <f t="shared" si="35"/>
        <v>0</v>
      </c>
    </row>
    <row r="172" spans="1:10" ht="15.75" customHeight="1" x14ac:dyDescent="0.25">
      <c r="A172" s="81"/>
      <c r="B172" s="63"/>
      <c r="C172" s="64"/>
      <c r="D172" s="21" t="s">
        <v>19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5">
        <f t="shared" si="35"/>
        <v>0</v>
      </c>
    </row>
    <row r="173" spans="1:10" ht="155.25" customHeight="1" x14ac:dyDescent="0.25">
      <c r="A173" s="82"/>
      <c r="B173" s="63"/>
      <c r="C173" s="64"/>
      <c r="D173" s="21" t="s">
        <v>28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5">
        <f t="shared" si="35"/>
        <v>0</v>
      </c>
    </row>
    <row r="174" spans="1:10" ht="15.75" customHeight="1" x14ac:dyDescent="0.25">
      <c r="A174" s="89">
        <v>14</v>
      </c>
      <c r="B174" s="63" t="s">
        <v>9</v>
      </c>
      <c r="C174" s="64" t="s">
        <v>111</v>
      </c>
      <c r="D174" s="8" t="s">
        <v>6</v>
      </c>
      <c r="E174" s="16">
        <f>SUM(E175:E179)</f>
        <v>9374.9</v>
      </c>
      <c r="F174" s="16">
        <f t="shared" ref="F174:J174" si="36">SUM(F175:F179)</f>
        <v>9317.5</v>
      </c>
      <c r="G174" s="16">
        <f t="shared" si="36"/>
        <v>9718.1</v>
      </c>
      <c r="H174" s="16">
        <f t="shared" si="36"/>
        <v>10106.799999999999</v>
      </c>
      <c r="I174" s="16">
        <f t="shared" si="36"/>
        <v>10106.799999999999</v>
      </c>
      <c r="J174" s="15">
        <f t="shared" si="36"/>
        <v>48624.100000000006</v>
      </c>
    </row>
    <row r="175" spans="1:10" ht="15.75" customHeight="1" x14ac:dyDescent="0.25">
      <c r="A175" s="89"/>
      <c r="B175" s="63"/>
      <c r="C175" s="64"/>
      <c r="D175" s="27" t="s">
        <v>16</v>
      </c>
      <c r="E175" s="16"/>
      <c r="F175" s="16"/>
      <c r="G175" s="16"/>
      <c r="H175" s="16"/>
      <c r="I175" s="16"/>
      <c r="J175" s="15">
        <f t="shared" ref="J175:J179" si="37">SUM(E175:I175)</f>
        <v>0</v>
      </c>
    </row>
    <row r="176" spans="1:10" ht="129" customHeight="1" x14ac:dyDescent="0.25">
      <c r="A176" s="89"/>
      <c r="B176" s="63"/>
      <c r="C176" s="64"/>
      <c r="D176" s="30" t="s">
        <v>17</v>
      </c>
      <c r="E176" s="31">
        <v>9374.9</v>
      </c>
      <c r="F176" s="31">
        <v>9317.5</v>
      </c>
      <c r="G176" s="31">
        <v>9718.1</v>
      </c>
      <c r="H176" s="31">
        <v>10106.799999999999</v>
      </c>
      <c r="I176" s="31">
        <v>10106.799999999999</v>
      </c>
      <c r="J176" s="32">
        <f>SUM(E176:I176)</f>
        <v>48624.100000000006</v>
      </c>
    </row>
    <row r="177" spans="1:10" ht="39" customHeight="1" x14ac:dyDescent="0.25">
      <c r="A177" s="89"/>
      <c r="B177" s="63"/>
      <c r="C177" s="64"/>
      <c r="D177" s="27" t="s">
        <v>18</v>
      </c>
      <c r="E177" s="16"/>
      <c r="F177" s="16"/>
      <c r="G177" s="16">
        <v>0</v>
      </c>
      <c r="H177" s="16">
        <v>0</v>
      </c>
      <c r="I177" s="16">
        <v>0</v>
      </c>
      <c r="J177" s="15">
        <f t="shared" si="37"/>
        <v>0</v>
      </c>
    </row>
    <row r="178" spans="1:10" ht="36.75" customHeight="1" x14ac:dyDescent="0.25">
      <c r="A178" s="89"/>
      <c r="B178" s="63"/>
      <c r="C178" s="64"/>
      <c r="D178" s="27" t="s">
        <v>19</v>
      </c>
      <c r="E178" s="16"/>
      <c r="F178" s="16"/>
      <c r="G178" s="16">
        <v>0</v>
      </c>
      <c r="H178" s="16">
        <v>0</v>
      </c>
      <c r="I178" s="16">
        <v>0</v>
      </c>
      <c r="J178" s="15">
        <f t="shared" si="37"/>
        <v>0</v>
      </c>
    </row>
    <row r="179" spans="1:10" ht="93" customHeight="1" x14ac:dyDescent="0.25">
      <c r="A179" s="89"/>
      <c r="B179" s="63"/>
      <c r="C179" s="64"/>
      <c r="D179" s="27" t="s">
        <v>28</v>
      </c>
      <c r="E179" s="16"/>
      <c r="F179" s="16"/>
      <c r="G179" s="16">
        <v>0</v>
      </c>
      <c r="H179" s="16">
        <v>0</v>
      </c>
      <c r="I179" s="16">
        <v>0</v>
      </c>
      <c r="J179" s="15">
        <f t="shared" si="37"/>
        <v>0</v>
      </c>
    </row>
    <row r="180" spans="1:10" ht="14.25" customHeight="1" x14ac:dyDescent="0.25">
      <c r="A180" s="89">
        <v>15</v>
      </c>
      <c r="B180" s="63" t="s">
        <v>9</v>
      </c>
      <c r="C180" s="64" t="s">
        <v>56</v>
      </c>
      <c r="D180" s="33" t="s">
        <v>6</v>
      </c>
      <c r="E180" s="31">
        <f>SUM(E181:E185)</f>
        <v>15.1</v>
      </c>
      <c r="F180" s="31">
        <f t="shared" ref="F180" si="38">SUM(F181:F185)</f>
        <v>18.88</v>
      </c>
      <c r="G180" s="31">
        <f t="shared" ref="G180" si="39">SUM(G181:G185)</f>
        <v>15.1</v>
      </c>
      <c r="H180" s="31">
        <f t="shared" ref="H180" si="40">SUM(H181:H185)</f>
        <v>15.1</v>
      </c>
      <c r="I180" s="31">
        <f t="shared" ref="I180" si="41">SUM(I181:I185)</f>
        <v>15.1</v>
      </c>
      <c r="J180" s="32">
        <f t="shared" ref="J180" si="42">SUM(J181:J185)</f>
        <v>79.279999999999987</v>
      </c>
    </row>
    <row r="181" spans="1:10" ht="21.75" customHeight="1" x14ac:dyDescent="0.25">
      <c r="A181" s="89"/>
      <c r="B181" s="63"/>
      <c r="C181" s="64"/>
      <c r="D181" s="30" t="s">
        <v>16</v>
      </c>
      <c r="E181" s="31"/>
      <c r="F181" s="31"/>
      <c r="G181" s="31"/>
      <c r="H181" s="31"/>
      <c r="I181" s="31"/>
      <c r="J181" s="32">
        <f t="shared" ref="J181" si="43">SUM(E181:I181)</f>
        <v>0</v>
      </c>
    </row>
    <row r="182" spans="1:10" ht="22.5" customHeight="1" x14ac:dyDescent="0.25">
      <c r="A182" s="89"/>
      <c r="B182" s="63"/>
      <c r="C182" s="64"/>
      <c r="D182" s="30" t="s">
        <v>17</v>
      </c>
      <c r="E182" s="31">
        <v>15.1</v>
      </c>
      <c r="F182" s="31">
        <v>18.88</v>
      </c>
      <c r="G182" s="31">
        <v>15.1</v>
      </c>
      <c r="H182" s="31">
        <v>15.1</v>
      </c>
      <c r="I182" s="31">
        <v>15.1</v>
      </c>
      <c r="J182" s="32">
        <f>SUM(E182:I182)</f>
        <v>79.279999999999987</v>
      </c>
    </row>
    <row r="183" spans="1:10" ht="25.5" customHeight="1" x14ac:dyDescent="0.25">
      <c r="A183" s="89"/>
      <c r="B183" s="63"/>
      <c r="C183" s="64"/>
      <c r="D183" s="30" t="s">
        <v>18</v>
      </c>
      <c r="E183" s="31"/>
      <c r="F183" s="31"/>
      <c r="G183" s="31"/>
      <c r="H183" s="31"/>
      <c r="I183" s="31"/>
      <c r="J183" s="32">
        <f t="shared" ref="J183:J185" si="44">SUM(E183:I183)</f>
        <v>0</v>
      </c>
    </row>
    <row r="184" spans="1:10" ht="40.5" customHeight="1" x14ac:dyDescent="0.25">
      <c r="A184" s="89"/>
      <c r="B184" s="63"/>
      <c r="C184" s="64"/>
      <c r="D184" s="30" t="s">
        <v>19</v>
      </c>
      <c r="E184" s="31"/>
      <c r="F184" s="31"/>
      <c r="G184" s="31"/>
      <c r="H184" s="31"/>
      <c r="I184" s="31"/>
      <c r="J184" s="32">
        <f t="shared" si="44"/>
        <v>0</v>
      </c>
    </row>
    <row r="185" spans="1:10" ht="151.5" customHeight="1" x14ac:dyDescent="0.25">
      <c r="A185" s="89"/>
      <c r="B185" s="63"/>
      <c r="C185" s="64"/>
      <c r="D185" s="30" t="s">
        <v>28</v>
      </c>
      <c r="E185" s="31"/>
      <c r="F185" s="31"/>
      <c r="G185" s="31"/>
      <c r="H185" s="31"/>
      <c r="I185" s="31"/>
      <c r="J185" s="32">
        <f t="shared" si="44"/>
        <v>0</v>
      </c>
    </row>
    <row r="186" spans="1:10" ht="13.5" customHeight="1" x14ac:dyDescent="0.25">
      <c r="A186" s="89">
        <v>16</v>
      </c>
      <c r="B186" s="63" t="s">
        <v>9</v>
      </c>
      <c r="C186" s="64" t="s">
        <v>57</v>
      </c>
      <c r="D186" s="33" t="s">
        <v>6</v>
      </c>
      <c r="E186" s="31">
        <f>SUM(E187:E191)</f>
        <v>2378</v>
      </c>
      <c r="F186" s="31">
        <f t="shared" ref="F186:J186" si="45">SUM(F187:F191)</f>
        <v>3567</v>
      </c>
      <c r="G186" s="31">
        <f t="shared" si="45"/>
        <v>3567</v>
      </c>
      <c r="H186" s="31">
        <f t="shared" si="45"/>
        <v>3567</v>
      </c>
      <c r="I186" s="31">
        <f t="shared" si="45"/>
        <v>3567</v>
      </c>
      <c r="J186" s="32">
        <f t="shared" si="45"/>
        <v>16646</v>
      </c>
    </row>
    <row r="187" spans="1:10" ht="18.75" customHeight="1" x14ac:dyDescent="0.25">
      <c r="A187" s="89"/>
      <c r="B187" s="63"/>
      <c r="C187" s="64"/>
      <c r="D187" s="30" t="s">
        <v>16</v>
      </c>
      <c r="E187" s="31"/>
      <c r="F187" s="31"/>
      <c r="G187" s="31"/>
      <c r="H187" s="31"/>
      <c r="I187" s="31"/>
      <c r="J187" s="32">
        <f t="shared" ref="J187" si="46">SUM(E187:I187)</f>
        <v>0</v>
      </c>
    </row>
    <row r="188" spans="1:10" ht="15" customHeight="1" x14ac:dyDescent="0.25">
      <c r="A188" s="89"/>
      <c r="B188" s="63"/>
      <c r="C188" s="64"/>
      <c r="D188" s="30" t="s">
        <v>17</v>
      </c>
      <c r="E188" s="31"/>
      <c r="F188" s="31"/>
      <c r="G188" s="31"/>
      <c r="H188" s="31"/>
      <c r="I188" s="31"/>
      <c r="J188" s="32">
        <f>SUM(E188:I188)</f>
        <v>0</v>
      </c>
    </row>
    <row r="189" spans="1:10" ht="15" customHeight="1" x14ac:dyDescent="0.25">
      <c r="A189" s="89"/>
      <c r="B189" s="63"/>
      <c r="C189" s="64"/>
      <c r="D189" s="30" t="s">
        <v>18</v>
      </c>
      <c r="E189" s="31">
        <v>2378</v>
      </c>
      <c r="F189" s="31">
        <v>3567</v>
      </c>
      <c r="G189" s="31">
        <v>3567</v>
      </c>
      <c r="H189" s="31">
        <v>3567</v>
      </c>
      <c r="I189" s="31">
        <v>3567</v>
      </c>
      <c r="J189" s="32">
        <f t="shared" ref="J189:J191" si="47">SUM(E189:I189)</f>
        <v>16646</v>
      </c>
    </row>
    <row r="190" spans="1:10" ht="30" x14ac:dyDescent="0.25">
      <c r="A190" s="89"/>
      <c r="B190" s="63"/>
      <c r="C190" s="64"/>
      <c r="D190" s="30" t="s">
        <v>19</v>
      </c>
      <c r="E190" s="31"/>
      <c r="F190" s="31"/>
      <c r="G190" s="31"/>
      <c r="H190" s="31"/>
      <c r="I190" s="31"/>
      <c r="J190" s="32">
        <f t="shared" si="47"/>
        <v>0</v>
      </c>
    </row>
    <row r="191" spans="1:10" x14ac:dyDescent="0.25">
      <c r="A191" s="89"/>
      <c r="B191" s="63"/>
      <c r="C191" s="64"/>
      <c r="D191" s="30" t="s">
        <v>28</v>
      </c>
      <c r="E191" s="31"/>
      <c r="F191" s="31"/>
      <c r="G191" s="31"/>
      <c r="H191" s="31"/>
      <c r="I191" s="31"/>
      <c r="J191" s="32">
        <f t="shared" si="47"/>
        <v>0</v>
      </c>
    </row>
    <row r="192" spans="1:10" x14ac:dyDescent="0.25">
      <c r="A192" s="89">
        <v>17</v>
      </c>
      <c r="B192" s="63" t="s">
        <v>9</v>
      </c>
      <c r="C192" s="101" t="s">
        <v>74</v>
      </c>
      <c r="D192" s="33" t="s">
        <v>6</v>
      </c>
      <c r="E192" s="31">
        <f>E198+E204+E210</f>
        <v>909.30000000000007</v>
      </c>
      <c r="F192" s="31">
        <f>F198+F204+F210+F216+F222+F228+F234</f>
        <v>1212.4000000000001</v>
      </c>
      <c r="G192" s="31">
        <f t="shared" ref="G192:I192" si="48">G198+G204+G210</f>
        <v>0</v>
      </c>
      <c r="H192" s="31">
        <f t="shared" si="48"/>
        <v>0</v>
      </c>
      <c r="I192" s="31">
        <f t="shared" si="48"/>
        <v>0</v>
      </c>
      <c r="J192" s="32">
        <f>SUM(E192:I192)</f>
        <v>2121.7000000000003</v>
      </c>
    </row>
    <row r="193" spans="1:10" x14ac:dyDescent="0.25">
      <c r="A193" s="89"/>
      <c r="B193" s="63"/>
      <c r="C193" s="102"/>
      <c r="D193" s="30" t="s">
        <v>16</v>
      </c>
      <c r="E193" s="31"/>
      <c r="F193" s="31"/>
      <c r="G193" s="31"/>
      <c r="H193" s="31"/>
      <c r="I193" s="32"/>
      <c r="J193" s="32">
        <f t="shared" ref="J193:J197" si="49">SUM(E193:I193)</f>
        <v>0</v>
      </c>
    </row>
    <row r="194" spans="1:10" x14ac:dyDescent="0.25">
      <c r="A194" s="89"/>
      <c r="B194" s="63"/>
      <c r="C194" s="102"/>
      <c r="D194" s="30" t="s">
        <v>17</v>
      </c>
      <c r="E194" s="44">
        <f>E200+E206+E212</f>
        <v>900</v>
      </c>
      <c r="F194" s="44">
        <f>F200+F206+F212+F218+F224+F230+F236</f>
        <v>1200</v>
      </c>
      <c r="G194" s="44">
        <f t="shared" ref="G194:I194" si="50">G200+G206+G212+G218+G224+G230+G236</f>
        <v>0</v>
      </c>
      <c r="H194" s="44">
        <f t="shared" si="50"/>
        <v>0</v>
      </c>
      <c r="I194" s="44">
        <f t="shared" si="50"/>
        <v>0</v>
      </c>
      <c r="J194" s="32">
        <f t="shared" si="49"/>
        <v>2100</v>
      </c>
    </row>
    <row r="195" spans="1:10" x14ac:dyDescent="0.25">
      <c r="A195" s="89"/>
      <c r="B195" s="63"/>
      <c r="C195" s="102"/>
      <c r="D195" s="30" t="s">
        <v>18</v>
      </c>
      <c r="E195" s="44">
        <f>E201+E207+E213</f>
        <v>9.3000000000000007</v>
      </c>
      <c r="F195" s="44">
        <f>F201+F207+F213+F219+F225+F231+F237</f>
        <v>12.4</v>
      </c>
      <c r="G195" s="44">
        <f t="shared" ref="G195:I195" si="51">G201+G207+G213+G219+G225+G231+G237</f>
        <v>0</v>
      </c>
      <c r="H195" s="44">
        <f t="shared" si="51"/>
        <v>0</v>
      </c>
      <c r="I195" s="44">
        <f t="shared" si="51"/>
        <v>0</v>
      </c>
      <c r="J195" s="32">
        <f t="shared" si="49"/>
        <v>21.700000000000003</v>
      </c>
    </row>
    <row r="196" spans="1:10" ht="30" x14ac:dyDescent="0.25">
      <c r="A196" s="89"/>
      <c r="B196" s="63"/>
      <c r="C196" s="102"/>
      <c r="D196" s="30" t="s">
        <v>19</v>
      </c>
      <c r="E196" s="45"/>
      <c r="F196" s="44"/>
      <c r="G196" s="45"/>
      <c r="H196" s="44"/>
      <c r="I196" s="44"/>
      <c r="J196" s="32">
        <f t="shared" si="49"/>
        <v>0</v>
      </c>
    </row>
    <row r="197" spans="1:10" ht="154.5" customHeight="1" x14ac:dyDescent="0.25">
      <c r="A197" s="89"/>
      <c r="B197" s="63"/>
      <c r="C197" s="102"/>
      <c r="D197" s="30" t="s">
        <v>28</v>
      </c>
      <c r="E197" s="45"/>
      <c r="F197" s="44"/>
      <c r="G197" s="45"/>
      <c r="H197" s="44"/>
      <c r="I197" s="44"/>
      <c r="J197" s="32">
        <f t="shared" si="49"/>
        <v>0</v>
      </c>
    </row>
    <row r="198" spans="1:10" ht="15" customHeight="1" x14ac:dyDescent="0.25">
      <c r="A198" s="103" t="s">
        <v>75</v>
      </c>
      <c r="B198" s="59" t="s">
        <v>68</v>
      </c>
      <c r="C198" s="87" t="s">
        <v>78</v>
      </c>
      <c r="D198" s="8" t="s">
        <v>6</v>
      </c>
      <c r="E198" s="16">
        <f>E199+E200+E201</f>
        <v>303.10000000000002</v>
      </c>
      <c r="F198" s="16">
        <f>F199+F200+F201</f>
        <v>0</v>
      </c>
      <c r="G198" s="16">
        <f t="shared" ref="G198:I198" si="52">G199+G200+G201</f>
        <v>0</v>
      </c>
      <c r="H198" s="16">
        <f t="shared" si="52"/>
        <v>0</v>
      </c>
      <c r="I198" s="16">
        <f t="shared" si="52"/>
        <v>0</v>
      </c>
      <c r="J198" s="15">
        <f t="shared" ref="J198:J215" si="53">SUM(E198:I198)</f>
        <v>303.10000000000002</v>
      </c>
    </row>
    <row r="199" spans="1:10" x14ac:dyDescent="0.25">
      <c r="A199" s="104"/>
      <c r="B199" s="60"/>
      <c r="C199" s="87"/>
      <c r="D199" s="42" t="s">
        <v>16</v>
      </c>
      <c r="E199" s="16"/>
      <c r="F199" s="16"/>
      <c r="G199" s="16"/>
      <c r="H199" s="16"/>
      <c r="I199" s="16"/>
      <c r="J199" s="15">
        <f t="shared" si="53"/>
        <v>0</v>
      </c>
    </row>
    <row r="200" spans="1:10" x14ac:dyDescent="0.25">
      <c r="A200" s="104"/>
      <c r="B200" s="60"/>
      <c r="C200" s="87"/>
      <c r="D200" s="42" t="s">
        <v>17</v>
      </c>
      <c r="E200" s="16">
        <v>300</v>
      </c>
      <c r="F200" s="16"/>
      <c r="G200" s="16"/>
      <c r="H200" s="16"/>
      <c r="I200" s="16"/>
      <c r="J200" s="15">
        <f t="shared" si="53"/>
        <v>300</v>
      </c>
    </row>
    <row r="201" spans="1:10" x14ac:dyDescent="0.25">
      <c r="A201" s="104"/>
      <c r="B201" s="60"/>
      <c r="C201" s="87"/>
      <c r="D201" s="42" t="s">
        <v>18</v>
      </c>
      <c r="E201" s="16">
        <v>3.1</v>
      </c>
      <c r="F201" s="16"/>
      <c r="G201" s="16"/>
      <c r="H201" s="16"/>
      <c r="I201" s="16"/>
      <c r="J201" s="15">
        <f t="shared" si="53"/>
        <v>3.1</v>
      </c>
    </row>
    <row r="202" spans="1:10" ht="30" x14ac:dyDescent="0.25">
      <c r="A202" s="104"/>
      <c r="B202" s="60"/>
      <c r="C202" s="87"/>
      <c r="D202" s="42" t="s">
        <v>19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5">
        <f t="shared" si="53"/>
        <v>0</v>
      </c>
    </row>
    <row r="203" spans="1:10" ht="213.75" customHeight="1" x14ac:dyDescent="0.25">
      <c r="A203" s="104"/>
      <c r="B203" s="60"/>
      <c r="C203" s="87"/>
      <c r="D203" s="42" t="s">
        <v>28</v>
      </c>
      <c r="E203" s="17">
        <v>0</v>
      </c>
      <c r="F203" s="57">
        <v>0</v>
      </c>
      <c r="G203" s="17">
        <v>0</v>
      </c>
      <c r="H203" s="17">
        <v>0</v>
      </c>
      <c r="I203" s="17">
        <v>0</v>
      </c>
      <c r="J203" s="56">
        <f t="shared" si="53"/>
        <v>0</v>
      </c>
    </row>
    <row r="204" spans="1:10" x14ac:dyDescent="0.25">
      <c r="A204" s="103" t="s">
        <v>76</v>
      </c>
      <c r="B204" s="59" t="s">
        <v>68</v>
      </c>
      <c r="C204" s="87" t="s">
        <v>79</v>
      </c>
      <c r="D204" s="8" t="s">
        <v>6</v>
      </c>
      <c r="E204" s="16">
        <f>E205+E206+E207</f>
        <v>303.10000000000002</v>
      </c>
      <c r="F204" s="16">
        <f>F205+F206+F207</f>
        <v>0</v>
      </c>
      <c r="G204" s="16">
        <f t="shared" ref="G204:I204" si="54">G205+G206+G207</f>
        <v>0</v>
      </c>
      <c r="H204" s="16">
        <f t="shared" si="54"/>
        <v>0</v>
      </c>
      <c r="I204" s="16">
        <f t="shared" si="54"/>
        <v>0</v>
      </c>
      <c r="J204" s="15">
        <f t="shared" si="53"/>
        <v>303.10000000000002</v>
      </c>
    </row>
    <row r="205" spans="1:10" x14ac:dyDescent="0.25">
      <c r="A205" s="104"/>
      <c r="B205" s="60"/>
      <c r="C205" s="87"/>
      <c r="D205" s="42" t="s">
        <v>16</v>
      </c>
      <c r="E205" s="16"/>
      <c r="F205" s="16"/>
      <c r="G205" s="16"/>
      <c r="H205" s="16"/>
      <c r="I205" s="16"/>
      <c r="J205" s="15">
        <f t="shared" si="53"/>
        <v>0</v>
      </c>
    </row>
    <row r="206" spans="1:10" x14ac:dyDescent="0.25">
      <c r="A206" s="104"/>
      <c r="B206" s="60"/>
      <c r="C206" s="87"/>
      <c r="D206" s="42" t="s">
        <v>17</v>
      </c>
      <c r="E206" s="16">
        <v>300</v>
      </c>
      <c r="F206" s="16"/>
      <c r="G206" s="16"/>
      <c r="H206" s="16"/>
      <c r="I206" s="16"/>
      <c r="J206" s="15">
        <f t="shared" si="53"/>
        <v>300</v>
      </c>
    </row>
    <row r="207" spans="1:10" x14ac:dyDescent="0.25">
      <c r="A207" s="104"/>
      <c r="B207" s="60"/>
      <c r="C207" s="87"/>
      <c r="D207" s="42" t="s">
        <v>18</v>
      </c>
      <c r="E207" s="16">
        <v>3.1</v>
      </c>
      <c r="F207" s="16"/>
      <c r="G207" s="16"/>
      <c r="H207" s="16"/>
      <c r="I207" s="16"/>
      <c r="J207" s="15">
        <f t="shared" si="53"/>
        <v>3.1</v>
      </c>
    </row>
    <row r="208" spans="1:10" ht="30" x14ac:dyDescent="0.25">
      <c r="A208" s="104"/>
      <c r="B208" s="60"/>
      <c r="C208" s="87"/>
      <c r="D208" s="42" t="s">
        <v>19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5">
        <f t="shared" si="53"/>
        <v>0</v>
      </c>
    </row>
    <row r="209" spans="1:10" ht="173.25" customHeight="1" x14ac:dyDescent="0.25">
      <c r="A209" s="104"/>
      <c r="B209" s="60"/>
      <c r="C209" s="87"/>
      <c r="D209" s="42" t="s">
        <v>28</v>
      </c>
      <c r="E209" s="17">
        <v>0</v>
      </c>
      <c r="F209" s="57">
        <v>0</v>
      </c>
      <c r="G209" s="17">
        <v>0</v>
      </c>
      <c r="H209" s="17">
        <v>0</v>
      </c>
      <c r="I209" s="17">
        <v>0</v>
      </c>
      <c r="J209" s="56">
        <f t="shared" si="53"/>
        <v>0</v>
      </c>
    </row>
    <row r="210" spans="1:10" x14ac:dyDescent="0.25">
      <c r="A210" s="86" t="s">
        <v>77</v>
      </c>
      <c r="B210" s="63" t="s">
        <v>68</v>
      </c>
      <c r="C210" s="87" t="s">
        <v>80</v>
      </c>
      <c r="D210" s="8" t="s">
        <v>6</v>
      </c>
      <c r="E210" s="16">
        <f>E211+E212+E213</f>
        <v>303.10000000000002</v>
      </c>
      <c r="F210" s="16">
        <f>F211+F212+F213</f>
        <v>0</v>
      </c>
      <c r="G210" s="16">
        <f t="shared" ref="G210:I210" si="55">G211+G212+G213</f>
        <v>0</v>
      </c>
      <c r="H210" s="16">
        <f t="shared" si="55"/>
        <v>0</v>
      </c>
      <c r="I210" s="16">
        <f t="shared" si="55"/>
        <v>0</v>
      </c>
      <c r="J210" s="15">
        <f t="shared" si="53"/>
        <v>303.10000000000002</v>
      </c>
    </row>
    <row r="211" spans="1:10" x14ac:dyDescent="0.25">
      <c r="A211" s="86"/>
      <c r="B211" s="63"/>
      <c r="C211" s="87"/>
      <c r="D211" s="42" t="s">
        <v>16</v>
      </c>
      <c r="E211" s="16"/>
      <c r="F211" s="16"/>
      <c r="G211" s="16"/>
      <c r="H211" s="16"/>
      <c r="I211" s="16"/>
      <c r="J211" s="15">
        <f t="shared" si="53"/>
        <v>0</v>
      </c>
    </row>
    <row r="212" spans="1:10" x14ac:dyDescent="0.25">
      <c r="A212" s="86"/>
      <c r="B212" s="63"/>
      <c r="C212" s="87"/>
      <c r="D212" s="42" t="s">
        <v>17</v>
      </c>
      <c r="E212" s="16">
        <v>300</v>
      </c>
      <c r="F212" s="16"/>
      <c r="G212" s="16"/>
      <c r="H212" s="16"/>
      <c r="I212" s="16"/>
      <c r="J212" s="15">
        <f t="shared" si="53"/>
        <v>300</v>
      </c>
    </row>
    <row r="213" spans="1:10" x14ac:dyDescent="0.25">
      <c r="A213" s="86"/>
      <c r="B213" s="63"/>
      <c r="C213" s="87"/>
      <c r="D213" s="42" t="s">
        <v>18</v>
      </c>
      <c r="E213" s="16">
        <v>3.1</v>
      </c>
      <c r="F213" s="16"/>
      <c r="G213" s="16"/>
      <c r="H213" s="16"/>
      <c r="I213" s="16"/>
      <c r="J213" s="15">
        <f t="shared" si="53"/>
        <v>3.1</v>
      </c>
    </row>
    <row r="214" spans="1:10" ht="30" x14ac:dyDescent="0.25">
      <c r="A214" s="86"/>
      <c r="B214" s="63"/>
      <c r="C214" s="87"/>
      <c r="D214" s="42" t="s">
        <v>19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5">
        <f t="shared" si="53"/>
        <v>0</v>
      </c>
    </row>
    <row r="215" spans="1:10" ht="174" customHeight="1" x14ac:dyDescent="0.25">
      <c r="A215" s="86"/>
      <c r="B215" s="63"/>
      <c r="C215" s="87"/>
      <c r="D215" s="42" t="s">
        <v>28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56">
        <f t="shared" si="53"/>
        <v>0</v>
      </c>
    </row>
    <row r="216" spans="1:10" x14ac:dyDescent="0.25">
      <c r="A216" s="86" t="s">
        <v>83</v>
      </c>
      <c r="B216" s="63" t="s">
        <v>68</v>
      </c>
      <c r="C216" s="87" t="s">
        <v>87</v>
      </c>
      <c r="D216" s="8" t="s">
        <v>6</v>
      </c>
      <c r="E216" s="16">
        <f>E217+E218+E219</f>
        <v>0</v>
      </c>
      <c r="F216" s="16">
        <f>F217+F218+F219</f>
        <v>303.10000000000002</v>
      </c>
      <c r="G216" s="16">
        <f t="shared" ref="G216:I216" si="56">G217+G218+G219</f>
        <v>0</v>
      </c>
      <c r="H216" s="16">
        <f t="shared" si="56"/>
        <v>0</v>
      </c>
      <c r="I216" s="16">
        <f t="shared" si="56"/>
        <v>0</v>
      </c>
      <c r="J216" s="15">
        <f t="shared" ref="J216:J227" si="57">SUM(E216:I216)</f>
        <v>303.10000000000002</v>
      </c>
    </row>
    <row r="217" spans="1:10" x14ac:dyDescent="0.25">
      <c r="A217" s="86"/>
      <c r="B217" s="63"/>
      <c r="C217" s="87"/>
      <c r="D217" s="47" t="s">
        <v>16</v>
      </c>
      <c r="E217" s="16"/>
      <c r="F217" s="16"/>
      <c r="G217" s="16"/>
      <c r="H217" s="16"/>
      <c r="I217" s="16"/>
      <c r="J217" s="15">
        <f t="shared" si="57"/>
        <v>0</v>
      </c>
    </row>
    <row r="218" spans="1:10" x14ac:dyDescent="0.25">
      <c r="A218" s="86"/>
      <c r="B218" s="63"/>
      <c r="C218" s="87"/>
      <c r="D218" s="47" t="s">
        <v>17</v>
      </c>
      <c r="E218" s="16"/>
      <c r="F218" s="16">
        <v>300</v>
      </c>
      <c r="G218" s="16"/>
      <c r="H218" s="16"/>
      <c r="I218" s="16"/>
      <c r="J218" s="15">
        <f t="shared" si="57"/>
        <v>300</v>
      </c>
    </row>
    <row r="219" spans="1:10" x14ac:dyDescent="0.25">
      <c r="A219" s="86"/>
      <c r="B219" s="63"/>
      <c r="C219" s="87"/>
      <c r="D219" s="47" t="s">
        <v>18</v>
      </c>
      <c r="E219" s="16"/>
      <c r="F219" s="16">
        <v>3.1</v>
      </c>
      <c r="G219" s="16"/>
      <c r="H219" s="16"/>
      <c r="I219" s="16"/>
      <c r="J219" s="15">
        <f t="shared" si="57"/>
        <v>3.1</v>
      </c>
    </row>
    <row r="220" spans="1:10" ht="30" x14ac:dyDescent="0.25">
      <c r="A220" s="86"/>
      <c r="B220" s="63"/>
      <c r="C220" s="87"/>
      <c r="D220" s="47" t="s">
        <v>19</v>
      </c>
      <c r="E220" s="16"/>
      <c r="F220" s="16">
        <v>0</v>
      </c>
      <c r="G220" s="16">
        <v>0</v>
      </c>
      <c r="H220" s="16">
        <v>0</v>
      </c>
      <c r="I220" s="16">
        <v>0</v>
      </c>
      <c r="J220" s="15">
        <f t="shared" si="57"/>
        <v>0</v>
      </c>
    </row>
    <row r="221" spans="1:10" ht="198.75" customHeight="1" x14ac:dyDescent="0.25">
      <c r="A221" s="86"/>
      <c r="B221" s="63"/>
      <c r="C221" s="87"/>
      <c r="D221" s="47" t="s">
        <v>28</v>
      </c>
      <c r="E221" s="17"/>
      <c r="F221" s="17">
        <v>0</v>
      </c>
      <c r="G221" s="17">
        <v>0</v>
      </c>
      <c r="H221" s="17">
        <v>0</v>
      </c>
      <c r="I221" s="17">
        <v>0</v>
      </c>
      <c r="J221" s="56">
        <f t="shared" si="57"/>
        <v>0</v>
      </c>
    </row>
    <row r="222" spans="1:10" x14ac:dyDescent="0.25">
      <c r="A222" s="86" t="s">
        <v>84</v>
      </c>
      <c r="B222" s="63" t="s">
        <v>68</v>
      </c>
      <c r="C222" s="87" t="s">
        <v>88</v>
      </c>
      <c r="D222" s="8" t="s">
        <v>6</v>
      </c>
      <c r="E222" s="16">
        <f>E223+E224+E225</f>
        <v>0</v>
      </c>
      <c r="F222" s="16">
        <f>F223+F224+F225</f>
        <v>303.10000000000002</v>
      </c>
      <c r="G222" s="16">
        <f t="shared" ref="G222:I222" si="58">G223+G224+G225</f>
        <v>0</v>
      </c>
      <c r="H222" s="16">
        <f t="shared" si="58"/>
        <v>0</v>
      </c>
      <c r="I222" s="16">
        <f t="shared" si="58"/>
        <v>0</v>
      </c>
      <c r="J222" s="15">
        <f t="shared" si="57"/>
        <v>303.10000000000002</v>
      </c>
    </row>
    <row r="223" spans="1:10" x14ac:dyDescent="0.25">
      <c r="A223" s="86"/>
      <c r="B223" s="63"/>
      <c r="C223" s="87"/>
      <c r="D223" s="47" t="s">
        <v>16</v>
      </c>
      <c r="E223" s="16"/>
      <c r="F223" s="16"/>
      <c r="G223" s="16"/>
      <c r="H223" s="16"/>
      <c r="I223" s="16"/>
      <c r="J223" s="15">
        <f t="shared" si="57"/>
        <v>0</v>
      </c>
    </row>
    <row r="224" spans="1:10" x14ac:dyDescent="0.25">
      <c r="A224" s="86"/>
      <c r="B224" s="63"/>
      <c r="C224" s="87"/>
      <c r="D224" s="47" t="s">
        <v>17</v>
      </c>
      <c r="E224" s="16"/>
      <c r="F224" s="16">
        <v>300</v>
      </c>
      <c r="G224" s="16"/>
      <c r="H224" s="16"/>
      <c r="I224" s="16"/>
      <c r="J224" s="15">
        <f t="shared" si="57"/>
        <v>300</v>
      </c>
    </row>
    <row r="225" spans="1:10" x14ac:dyDescent="0.25">
      <c r="A225" s="86"/>
      <c r="B225" s="63"/>
      <c r="C225" s="87"/>
      <c r="D225" s="47" t="s">
        <v>18</v>
      </c>
      <c r="E225" s="16"/>
      <c r="F225" s="16">
        <v>3.1</v>
      </c>
      <c r="G225" s="16"/>
      <c r="H225" s="16"/>
      <c r="I225" s="16"/>
      <c r="J225" s="15">
        <f t="shared" si="57"/>
        <v>3.1</v>
      </c>
    </row>
    <row r="226" spans="1:10" ht="30" x14ac:dyDescent="0.25">
      <c r="A226" s="86"/>
      <c r="B226" s="63"/>
      <c r="C226" s="87"/>
      <c r="D226" s="47" t="s">
        <v>19</v>
      </c>
      <c r="E226" s="16"/>
      <c r="F226" s="16">
        <v>0</v>
      </c>
      <c r="G226" s="16">
        <v>0</v>
      </c>
      <c r="H226" s="16">
        <v>0</v>
      </c>
      <c r="I226" s="16">
        <v>0</v>
      </c>
      <c r="J226" s="15">
        <f t="shared" si="57"/>
        <v>0</v>
      </c>
    </row>
    <row r="227" spans="1:10" ht="176.25" customHeight="1" x14ac:dyDescent="0.25">
      <c r="A227" s="86"/>
      <c r="B227" s="63"/>
      <c r="C227" s="87"/>
      <c r="D227" s="47" t="s">
        <v>28</v>
      </c>
      <c r="E227" s="17"/>
      <c r="F227" s="17">
        <v>0</v>
      </c>
      <c r="G227" s="17">
        <v>0</v>
      </c>
      <c r="H227" s="17">
        <v>0</v>
      </c>
      <c r="I227" s="17">
        <v>0</v>
      </c>
      <c r="J227" s="56">
        <f t="shared" si="57"/>
        <v>0</v>
      </c>
    </row>
    <row r="228" spans="1:10" x14ac:dyDescent="0.25">
      <c r="A228" s="86" t="s">
        <v>85</v>
      </c>
      <c r="B228" s="63" t="s">
        <v>68</v>
      </c>
      <c r="C228" s="87" t="s">
        <v>89</v>
      </c>
      <c r="D228" s="8" t="s">
        <v>6</v>
      </c>
      <c r="E228" s="16">
        <f>E229+E230+E231</f>
        <v>0</v>
      </c>
      <c r="F228" s="16">
        <f>F229+F230+F231</f>
        <v>303.10000000000002</v>
      </c>
      <c r="G228" s="16">
        <f t="shared" ref="G228:I228" si="59">G229+G230+G231</f>
        <v>0</v>
      </c>
      <c r="H228" s="16">
        <f t="shared" si="59"/>
        <v>0</v>
      </c>
      <c r="I228" s="16">
        <f t="shared" si="59"/>
        <v>0</v>
      </c>
      <c r="J228" s="15">
        <f t="shared" ref="J228:J239" si="60">SUM(E228:I228)</f>
        <v>303.10000000000002</v>
      </c>
    </row>
    <row r="229" spans="1:10" x14ac:dyDescent="0.25">
      <c r="A229" s="86"/>
      <c r="B229" s="63"/>
      <c r="C229" s="87"/>
      <c r="D229" s="47" t="s">
        <v>16</v>
      </c>
      <c r="E229" s="16"/>
      <c r="F229" s="16"/>
      <c r="G229" s="16"/>
      <c r="H229" s="16"/>
      <c r="I229" s="16"/>
      <c r="J229" s="15">
        <f t="shared" si="60"/>
        <v>0</v>
      </c>
    </row>
    <row r="230" spans="1:10" x14ac:dyDescent="0.25">
      <c r="A230" s="86"/>
      <c r="B230" s="63"/>
      <c r="C230" s="87"/>
      <c r="D230" s="47" t="s">
        <v>17</v>
      </c>
      <c r="E230" s="16"/>
      <c r="F230" s="16">
        <v>300</v>
      </c>
      <c r="G230" s="16"/>
      <c r="H230" s="16"/>
      <c r="I230" s="16"/>
      <c r="J230" s="15">
        <f t="shared" si="60"/>
        <v>300</v>
      </c>
    </row>
    <row r="231" spans="1:10" x14ac:dyDescent="0.25">
      <c r="A231" s="86"/>
      <c r="B231" s="63"/>
      <c r="C231" s="87"/>
      <c r="D231" s="47" t="s">
        <v>18</v>
      </c>
      <c r="E231" s="16"/>
      <c r="F231" s="16">
        <v>3.1</v>
      </c>
      <c r="G231" s="16"/>
      <c r="H231" s="16"/>
      <c r="I231" s="16"/>
      <c r="J231" s="15">
        <f t="shared" si="60"/>
        <v>3.1</v>
      </c>
    </row>
    <row r="232" spans="1:10" ht="30" x14ac:dyDescent="0.25">
      <c r="A232" s="86"/>
      <c r="B232" s="63"/>
      <c r="C232" s="87"/>
      <c r="D232" s="47" t="s">
        <v>19</v>
      </c>
      <c r="E232" s="16"/>
      <c r="F232" s="16">
        <v>0</v>
      </c>
      <c r="G232" s="16">
        <v>0</v>
      </c>
      <c r="H232" s="16">
        <v>0</v>
      </c>
      <c r="I232" s="16">
        <v>0</v>
      </c>
      <c r="J232" s="15">
        <f t="shared" si="60"/>
        <v>0</v>
      </c>
    </row>
    <row r="233" spans="1:10" ht="171.75" customHeight="1" x14ac:dyDescent="0.25">
      <c r="A233" s="86"/>
      <c r="B233" s="63"/>
      <c r="C233" s="87"/>
      <c r="D233" s="47" t="s">
        <v>28</v>
      </c>
      <c r="E233" s="17"/>
      <c r="F233" s="17">
        <v>0</v>
      </c>
      <c r="G233" s="17">
        <v>0</v>
      </c>
      <c r="H233" s="17">
        <v>0</v>
      </c>
      <c r="I233" s="17">
        <v>0</v>
      </c>
      <c r="J233" s="56">
        <f t="shared" si="60"/>
        <v>0</v>
      </c>
    </row>
    <row r="234" spans="1:10" x14ac:dyDescent="0.25">
      <c r="A234" s="86" t="s">
        <v>86</v>
      </c>
      <c r="B234" s="63" t="s">
        <v>68</v>
      </c>
      <c r="C234" s="87" t="s">
        <v>90</v>
      </c>
      <c r="D234" s="8" t="s">
        <v>6</v>
      </c>
      <c r="E234" s="16">
        <f>E235+E236+E237</f>
        <v>0</v>
      </c>
      <c r="F234" s="16">
        <f>F235+F236+F237</f>
        <v>303.10000000000002</v>
      </c>
      <c r="G234" s="16">
        <f t="shared" ref="G234:I234" si="61">G235+G236+G237</f>
        <v>0</v>
      </c>
      <c r="H234" s="16">
        <f t="shared" si="61"/>
        <v>0</v>
      </c>
      <c r="I234" s="16">
        <f t="shared" si="61"/>
        <v>0</v>
      </c>
      <c r="J234" s="15">
        <f t="shared" si="60"/>
        <v>303.10000000000002</v>
      </c>
    </row>
    <row r="235" spans="1:10" x14ac:dyDescent="0.25">
      <c r="A235" s="86"/>
      <c r="B235" s="63"/>
      <c r="C235" s="87"/>
      <c r="D235" s="47" t="s">
        <v>16</v>
      </c>
      <c r="E235" s="16"/>
      <c r="F235" s="16"/>
      <c r="G235" s="16"/>
      <c r="H235" s="16"/>
      <c r="I235" s="16"/>
      <c r="J235" s="15">
        <f t="shared" si="60"/>
        <v>0</v>
      </c>
    </row>
    <row r="236" spans="1:10" x14ac:dyDescent="0.25">
      <c r="A236" s="86"/>
      <c r="B236" s="63"/>
      <c r="C236" s="87"/>
      <c r="D236" s="47" t="s">
        <v>17</v>
      </c>
      <c r="E236" s="16"/>
      <c r="F236" s="16">
        <v>300</v>
      </c>
      <c r="G236" s="16"/>
      <c r="H236" s="16"/>
      <c r="I236" s="16"/>
      <c r="J236" s="15">
        <f t="shared" si="60"/>
        <v>300</v>
      </c>
    </row>
    <row r="237" spans="1:10" x14ac:dyDescent="0.25">
      <c r="A237" s="86"/>
      <c r="B237" s="63"/>
      <c r="C237" s="87"/>
      <c r="D237" s="47" t="s">
        <v>18</v>
      </c>
      <c r="E237" s="16"/>
      <c r="F237" s="16">
        <v>3.1</v>
      </c>
      <c r="G237" s="16"/>
      <c r="H237" s="16"/>
      <c r="I237" s="16"/>
      <c r="J237" s="15">
        <f t="shared" si="60"/>
        <v>3.1</v>
      </c>
    </row>
    <row r="238" spans="1:10" ht="30" x14ac:dyDescent="0.25">
      <c r="A238" s="86"/>
      <c r="B238" s="63"/>
      <c r="C238" s="87"/>
      <c r="D238" s="47" t="s">
        <v>19</v>
      </c>
      <c r="E238" s="16"/>
      <c r="F238" s="16">
        <v>0</v>
      </c>
      <c r="G238" s="16">
        <v>0</v>
      </c>
      <c r="H238" s="16">
        <v>0</v>
      </c>
      <c r="I238" s="16">
        <v>0</v>
      </c>
      <c r="J238" s="15">
        <f t="shared" si="60"/>
        <v>0</v>
      </c>
    </row>
    <row r="239" spans="1:10" ht="201.75" customHeight="1" x14ac:dyDescent="0.25">
      <c r="A239" s="86"/>
      <c r="B239" s="63"/>
      <c r="C239" s="87"/>
      <c r="D239" s="47" t="s">
        <v>28</v>
      </c>
      <c r="E239" s="17"/>
      <c r="F239" s="17">
        <v>0</v>
      </c>
      <c r="G239" s="17">
        <v>0</v>
      </c>
      <c r="H239" s="17">
        <v>0</v>
      </c>
      <c r="I239" s="17">
        <v>0</v>
      </c>
      <c r="J239" s="56">
        <f t="shared" si="60"/>
        <v>0</v>
      </c>
    </row>
    <row r="240" spans="1:10" ht="15" customHeight="1" x14ac:dyDescent="0.25">
      <c r="A240" s="86" t="s">
        <v>109</v>
      </c>
      <c r="B240" s="63" t="s">
        <v>9</v>
      </c>
      <c r="C240" s="98" t="s">
        <v>110</v>
      </c>
      <c r="D240" s="8" t="s">
        <v>6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5">
        <v>0</v>
      </c>
    </row>
    <row r="241" spans="1:10" x14ac:dyDescent="0.25">
      <c r="A241" s="86"/>
      <c r="B241" s="63"/>
      <c r="C241" s="99"/>
      <c r="D241" s="54" t="s">
        <v>16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5">
        <v>0</v>
      </c>
    </row>
    <row r="242" spans="1:10" x14ac:dyDescent="0.25">
      <c r="A242" s="86"/>
      <c r="B242" s="63"/>
      <c r="C242" s="99"/>
      <c r="D242" s="54" t="s">
        <v>17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5">
        <v>0</v>
      </c>
    </row>
    <row r="243" spans="1:10" x14ac:dyDescent="0.25">
      <c r="A243" s="86"/>
      <c r="B243" s="63"/>
      <c r="C243" s="99"/>
      <c r="D243" s="54" t="s">
        <v>18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5">
        <v>0</v>
      </c>
    </row>
    <row r="244" spans="1:10" ht="30" x14ac:dyDescent="0.25">
      <c r="A244" s="86"/>
      <c r="B244" s="63"/>
      <c r="C244" s="99"/>
      <c r="D244" s="54" t="s">
        <v>19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5">
        <v>0</v>
      </c>
    </row>
    <row r="245" spans="1:10" x14ac:dyDescent="0.25">
      <c r="A245" s="86"/>
      <c r="B245" s="63"/>
      <c r="C245" s="100"/>
      <c r="D245" s="55" t="s">
        <v>28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5">
        <v>0</v>
      </c>
    </row>
    <row r="246" spans="1:10" x14ac:dyDescent="0.25">
      <c r="E246" s="46"/>
    </row>
  </sheetData>
  <mergeCells count="106">
    <mergeCell ref="A240:A245"/>
    <mergeCell ref="B240:B245"/>
    <mergeCell ref="C240:C245"/>
    <mergeCell ref="A210:A215"/>
    <mergeCell ref="C210:C215"/>
    <mergeCell ref="B198:B203"/>
    <mergeCell ref="B204:B209"/>
    <mergeCell ref="B210:B215"/>
    <mergeCell ref="B192:B197"/>
    <mergeCell ref="C192:C197"/>
    <mergeCell ref="A192:A197"/>
    <mergeCell ref="C198:C203"/>
    <mergeCell ref="C204:C209"/>
    <mergeCell ref="A198:A203"/>
    <mergeCell ref="A204:A209"/>
    <mergeCell ref="A234:A239"/>
    <mergeCell ref="B234:B239"/>
    <mergeCell ref="C234:C239"/>
    <mergeCell ref="A216:A221"/>
    <mergeCell ref="B216:B221"/>
    <mergeCell ref="C216:C221"/>
    <mergeCell ref="A222:A227"/>
    <mergeCell ref="B222:B227"/>
    <mergeCell ref="C222:C227"/>
    <mergeCell ref="A122:A128"/>
    <mergeCell ref="B136:B142"/>
    <mergeCell ref="A136:A142"/>
    <mergeCell ref="A129:A135"/>
    <mergeCell ref="A156:A161"/>
    <mergeCell ref="B156:B161"/>
    <mergeCell ref="C156:C161"/>
    <mergeCell ref="A162:A167"/>
    <mergeCell ref="B162:B167"/>
    <mergeCell ref="C162:C167"/>
    <mergeCell ref="C115:C121"/>
    <mergeCell ref="C122:C128"/>
    <mergeCell ref="C136:C142"/>
    <mergeCell ref="C143:C149"/>
    <mergeCell ref="B143:B149"/>
    <mergeCell ref="B129:B135"/>
    <mergeCell ref="C129:C135"/>
    <mergeCell ref="C56:C61"/>
    <mergeCell ref="A186:A191"/>
    <mergeCell ref="B186:B191"/>
    <mergeCell ref="C186:C191"/>
    <mergeCell ref="C96:C101"/>
    <mergeCell ref="A102:A107"/>
    <mergeCell ref="B102:B107"/>
    <mergeCell ref="C102:C107"/>
    <mergeCell ref="A83:A95"/>
    <mergeCell ref="B83:B95"/>
    <mergeCell ref="C83:C95"/>
    <mergeCell ref="A143:A149"/>
    <mergeCell ref="B108:B114"/>
    <mergeCell ref="A108:A114"/>
    <mergeCell ref="B115:B121"/>
    <mergeCell ref="A115:A121"/>
    <mergeCell ref="B122:B128"/>
    <mergeCell ref="A12:J12"/>
    <mergeCell ref="A14:A15"/>
    <mergeCell ref="B14:B15"/>
    <mergeCell ref="C14:C15"/>
    <mergeCell ref="D14:D15"/>
    <mergeCell ref="E14:J14"/>
    <mergeCell ref="A16:A21"/>
    <mergeCell ref="B16:B21"/>
    <mergeCell ref="C16:C21"/>
    <mergeCell ref="A73:A82"/>
    <mergeCell ref="A32:A39"/>
    <mergeCell ref="B32:B39"/>
    <mergeCell ref="C32:C39"/>
    <mergeCell ref="A40:A49"/>
    <mergeCell ref="B40:B49"/>
    <mergeCell ref="C40:C49"/>
    <mergeCell ref="B50:B55"/>
    <mergeCell ref="C50:C55"/>
    <mergeCell ref="B62:B72"/>
    <mergeCell ref="A62:A72"/>
    <mergeCell ref="C62:C72"/>
    <mergeCell ref="A56:A61"/>
    <mergeCell ref="B56:B61"/>
    <mergeCell ref="A50:A55"/>
    <mergeCell ref="A228:A233"/>
    <mergeCell ref="B228:B233"/>
    <mergeCell ref="C228:C233"/>
    <mergeCell ref="H2:J2"/>
    <mergeCell ref="A174:A179"/>
    <mergeCell ref="B174:B179"/>
    <mergeCell ref="C174:C179"/>
    <mergeCell ref="A180:A185"/>
    <mergeCell ref="B180:B185"/>
    <mergeCell ref="C180:C185"/>
    <mergeCell ref="C108:C114"/>
    <mergeCell ref="A168:A173"/>
    <mergeCell ref="B168:B173"/>
    <mergeCell ref="C168:C173"/>
    <mergeCell ref="C150:C155"/>
    <mergeCell ref="B150:B155"/>
    <mergeCell ref="A150:A155"/>
    <mergeCell ref="A96:A101"/>
    <mergeCell ref="B96:B101"/>
    <mergeCell ref="A22:A31"/>
    <mergeCell ref="B22:B31"/>
    <mergeCell ref="C22:C31"/>
    <mergeCell ref="C73:C82"/>
    <mergeCell ref="B73:B82"/>
  </mergeCells>
  <pageMargins left="0.51181102362204722" right="0.31496062992125984" top="0.74803149606299213" bottom="0.39370078740157483" header="0.31496062992125984" footer="0.39370078740157483"/>
  <pageSetup paperSize="9" scale="7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№ 4</vt:lpstr>
      <vt:lpstr>Прил №5</vt:lpstr>
      <vt:lpstr>'Прил № 4'!Заголовки_для_печати</vt:lpstr>
      <vt:lpstr>'Прил №5'!Заголовки_для_печати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Экономист</dc:creator>
  <cp:lastModifiedBy>Гл. Экономист</cp:lastModifiedBy>
  <cp:lastPrinted>2022-03-22T07:37:28Z</cp:lastPrinted>
  <dcterms:created xsi:type="dcterms:W3CDTF">2014-03-21T04:13:06Z</dcterms:created>
  <dcterms:modified xsi:type="dcterms:W3CDTF">2022-03-22T07:37:29Z</dcterms:modified>
</cp:coreProperties>
</file>