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10" windowWidth="15015" windowHeight="7620" activeTab="0"/>
  </bookViews>
  <sheets>
    <sheet name="Документ" sheetId="1" r:id="rId1"/>
  </sheets>
  <definedNames>
    <definedName name="_xlnm.Print_Titles" localSheetId="0">'Документ'!$15:$15</definedName>
  </definedNames>
  <calcPr fullCalcOnLoad="1"/>
</workbook>
</file>

<file path=xl/sharedStrings.xml><?xml version="1.0" encoding="utf-8"?>
<sst xmlns="http://schemas.openxmlformats.org/spreadsheetml/2006/main" count="77" uniqueCount="52">
  <si>
    <t>Документ, учреждение</t>
  </si>
  <si>
    <t/>
  </si>
  <si>
    <t xml:space="preserve">  ОБЩЕГОСУДАРСТВЕННЫЕ ВОПРОСЫ</t>
  </si>
  <si>
    <t>000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</si>
  <si>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</si>
  <si>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</si>
  <si>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</si>
  <si>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</si>
  <si>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</si>
  <si>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Судебная система</t>
  </si>
  <si>
    <t xml:space="preserve">    Другие общегосударственные вопросы</t>
  </si>
  <si>
    <t>0113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</si>
  <si>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</si>
  <si>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</si>
  <si>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</si>
  <si>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</si>
  <si>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</si>
  <si>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</si>
  <si>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</si>
  <si>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НАЦИОНАЛЬНАЯ ЭКОНОМИКА</t>
  </si>
  <si>
    <t>0400</t>
  </si>
  <si>
    <t xml:space="preserve">    Сельское хозяйство и рыболовство</t>
  </si>
  <si>
    <t xml:space="preserve">    Дорожное хозяйство (дорожные фонды)</t>
  </si>
  <si>
    <t>0409</t>
  </si>
  <si>
    <t xml:space="preserve">  ОБРАЗОВАНИЕ</t>
  </si>
  <si>
    <t xml:space="preserve">    Дошкольное образование</t>
  </si>
  <si>
    <t>Всего расходов</t>
  </si>
  <si>
    <t>0000</t>
  </si>
  <si>
    <t>Раздел, подраздел</t>
  </si>
  <si>
    <t>Плановый период</t>
  </si>
  <si>
    <t xml:space="preserve">              УТВЕРЖДЕНО</t>
  </si>
  <si>
    <t>_____________________</t>
  </si>
  <si>
    <t>Распределение бюджетных ассигнований</t>
  </si>
  <si>
    <t>Резервные фонды</t>
  </si>
  <si>
    <t>Обеспечение пожарной безопасности</t>
  </si>
  <si>
    <t>Дорожное хозяйство(дорожные фонды)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</si>
  <si>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</si>
  <si>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</si>
  <si>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</si>
  <si>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</si>
  <si>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0310</t>
  </si>
  <si>
    <t>0111</t>
  </si>
  <si>
    <t xml:space="preserve">              решением Шахровской</t>
  </si>
  <si>
    <t xml:space="preserve">              сельской Думы </t>
  </si>
  <si>
    <t>0505</t>
  </si>
  <si>
    <t>Другие вопросы в области жилищно-коммунального хозяйства</t>
  </si>
  <si>
    <t xml:space="preserve">              Приложение № 6</t>
  </si>
  <si>
    <t xml:space="preserve"> по разделам и подразделам классификации расходов бюджета муниципального образования Шахровское сельское поселение Омутнинского района Кировской области на 2023 год и на 2024 год </t>
  </si>
  <si>
    <t>2023 год            (тыс. рублей)</t>
  </si>
  <si>
    <t>2024 год  (тыс. рублей)</t>
  </si>
  <si>
    <t>Наименование расходов</t>
  </si>
  <si>
    <t xml:space="preserve">              от   21.12.2021  №   35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</si>
</sst>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0">
    <font>
      <sz val="11"/>
      <name val="Calibri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color indexed="9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29" fillId="20" borderId="1">
      <alignment horizontal="right" vertical="top" shrinkToFit="1"/>
      <protection/>
    </xf>
    <xf numFmtId="172" fontId="29" fillId="21" borderId="1">
      <alignment horizontal="right" vertical="top" shrinkToFit="1"/>
      <protection/>
    </xf>
    <xf numFmtId="172" fontId="29" fillId="20" borderId="2">
      <alignment horizontal="right" vertical="top" shrinkToFit="1"/>
      <protection/>
    </xf>
    <xf numFmtId="172" fontId="29" fillId="21" borderId="2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2" borderId="0">
      <alignment/>
      <protection/>
    </xf>
    <xf numFmtId="0" fontId="30" fillId="0" borderId="2">
      <alignment horizontal="center" vertical="center" wrapText="1"/>
      <protection/>
    </xf>
    <xf numFmtId="0" fontId="30" fillId="0" borderId="0">
      <alignment/>
      <protection/>
    </xf>
    <xf numFmtId="0" fontId="30" fillId="0" borderId="0">
      <alignment wrapText="1"/>
      <protection/>
    </xf>
    <xf numFmtId="0" fontId="29" fillId="0" borderId="1">
      <alignment horizontal="right"/>
      <protection/>
    </xf>
    <xf numFmtId="0" fontId="30" fillId="22" borderId="0">
      <alignment shrinkToFit="1"/>
      <protection/>
    </xf>
    <xf numFmtId="4" fontId="29" fillId="20" borderId="1">
      <alignment horizontal="right" vertical="top" shrinkToFit="1"/>
      <protection/>
    </xf>
    <xf numFmtId="4" fontId="29" fillId="21" borderId="1">
      <alignment horizontal="right" vertical="top" shrinkToFit="1"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0" borderId="0">
      <alignment horizontal="left" wrapText="1"/>
      <protection/>
    </xf>
    <xf numFmtId="0" fontId="29" fillId="0" borderId="2">
      <alignment vertical="top" wrapText="1"/>
      <protection/>
    </xf>
    <xf numFmtId="1" fontId="30" fillId="0" borderId="2">
      <alignment horizontal="left" vertical="top" wrapText="1" indent="2"/>
      <protection/>
    </xf>
    <xf numFmtId="1" fontId="30" fillId="0" borderId="2">
      <alignment horizontal="center" vertical="top" shrinkToFit="1"/>
      <protection/>
    </xf>
    <xf numFmtId="0" fontId="30" fillId="22" borderId="0">
      <alignment horizontal="center"/>
      <protection/>
    </xf>
    <xf numFmtId="4" fontId="29" fillId="20" borderId="2">
      <alignment horizontal="right" vertical="top" shrinkToFit="1"/>
      <protection/>
    </xf>
    <xf numFmtId="4" fontId="29" fillId="0" borderId="2">
      <alignment horizontal="right" vertical="top" shrinkToFit="1"/>
      <protection/>
    </xf>
    <xf numFmtId="4" fontId="30" fillId="0" borderId="2">
      <alignment horizontal="right" vertical="top" shrinkToFit="1"/>
      <protection/>
    </xf>
    <xf numFmtId="4" fontId="29" fillId="21" borderId="2">
      <alignment horizontal="right" vertical="top" shrinkToFi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3" applyNumberFormat="0" applyAlignment="0" applyProtection="0"/>
    <xf numFmtId="0" fontId="33" fillId="30" borderId="4" applyNumberFormat="0" applyAlignment="0" applyProtection="0"/>
    <xf numFmtId="0" fontId="34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47" fillId="0" borderId="0" xfId="44" applyNumberFormat="1" applyFont="1" applyProtection="1">
      <alignment/>
      <protection/>
    </xf>
    <xf numFmtId="0" fontId="47" fillId="0" borderId="2" xfId="43" applyNumberFormat="1" applyFont="1" applyProtection="1">
      <alignment horizontal="center" vertical="center" wrapText="1"/>
      <protection/>
    </xf>
    <xf numFmtId="0" fontId="48" fillId="0" borderId="0" xfId="43" applyNumberFormat="1" applyFont="1" applyBorder="1" applyAlignment="1" applyProtection="1">
      <alignment horizontal="left" vertical="center" wrapText="1"/>
      <protection/>
    </xf>
    <xf numFmtId="49" fontId="48" fillId="0" borderId="2" xfId="43" applyNumberFormat="1" applyFont="1" applyProtection="1">
      <alignment horizontal="center" vertical="center" wrapText="1"/>
      <protection/>
    </xf>
    <xf numFmtId="0" fontId="48" fillId="0" borderId="2" xfId="43" applyNumberFormat="1" applyFo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vertical="top" wrapText="1"/>
      <protection locked="0"/>
    </xf>
    <xf numFmtId="0" fontId="48" fillId="0" borderId="13" xfId="53" applyNumberFormat="1" applyFont="1" applyBorder="1" applyProtection="1">
      <alignment vertical="top" wrapText="1"/>
      <protection/>
    </xf>
    <xf numFmtId="1" fontId="47" fillId="0" borderId="2" xfId="55" applyNumberFormat="1" applyFont="1" applyProtection="1">
      <alignment horizontal="center" vertical="top" shrinkToFit="1"/>
      <protection/>
    </xf>
    <xf numFmtId="172" fontId="48" fillId="21" borderId="2" xfId="38" applyNumberFormat="1" applyFont="1" applyProtection="1">
      <alignment horizontal="right" vertical="top" shrinkToFit="1"/>
      <protection/>
    </xf>
    <xf numFmtId="172" fontId="48" fillId="36" borderId="2" xfId="37" applyNumberFormat="1" applyFont="1" applyFill="1" applyProtection="1">
      <alignment horizontal="right" vertical="top" shrinkToFit="1"/>
      <protection/>
    </xf>
    <xf numFmtId="0" fontId="48" fillId="0" borderId="1" xfId="46" applyNumberFormat="1" applyFont="1" applyProtection="1">
      <alignment horizontal="right"/>
      <protection/>
    </xf>
    <xf numFmtId="172" fontId="48" fillId="21" borderId="1" xfId="36" applyNumberFormat="1" applyFont="1" applyProtection="1">
      <alignment horizontal="right" vertical="top" shrinkToFit="1"/>
      <protection/>
    </xf>
    <xf numFmtId="0" fontId="47" fillId="0" borderId="14" xfId="43" applyNumberFormat="1" applyFont="1" applyBorder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top" wrapText="1"/>
      <protection locked="0"/>
    </xf>
    <xf numFmtId="0" fontId="47" fillId="0" borderId="12" xfId="51" applyFont="1" applyBorder="1">
      <alignment horizontal="right"/>
      <protection/>
    </xf>
    <xf numFmtId="0" fontId="47" fillId="0" borderId="15" xfId="51" applyNumberFormat="1" applyFont="1" applyBorder="1" applyProtection="1">
      <alignment horizontal="right"/>
      <protection/>
    </xf>
    <xf numFmtId="0" fontId="47" fillId="0" borderId="16" xfId="43" applyNumberFormat="1" applyFont="1" applyBorder="1" applyProtection="1">
      <alignment horizontal="center" vertical="center" wrapText="1"/>
      <protection/>
    </xf>
    <xf numFmtId="0" fontId="47" fillId="0" borderId="13" xfId="53" applyNumberFormat="1" applyFont="1" applyBorder="1" applyProtection="1">
      <alignment vertical="top" wrapText="1"/>
      <protection/>
    </xf>
    <xf numFmtId="172" fontId="47" fillId="21" borderId="2" xfId="38" applyNumberFormat="1" applyFont="1" applyProtection="1">
      <alignment horizontal="right" vertical="top" shrinkToFit="1"/>
      <protection/>
    </xf>
    <xf numFmtId="172" fontId="47" fillId="36" borderId="2" xfId="37" applyNumberFormat="1" applyFont="1" applyFill="1" applyProtection="1">
      <alignment horizontal="right" vertical="top" shrinkToFit="1"/>
      <protection/>
    </xf>
    <xf numFmtId="1" fontId="48" fillId="0" borderId="2" xfId="55" applyNumberFormat="1" applyFont="1" applyProtection="1">
      <alignment horizontal="center" vertical="top" shrinkToFit="1"/>
      <protection/>
    </xf>
    <xf numFmtId="172" fontId="48" fillId="36" borderId="1" xfId="35" applyNumberFormat="1" applyFont="1" applyFill="1" applyProtection="1">
      <alignment horizontal="right" vertical="top" shrinkToFit="1"/>
      <protection/>
    </xf>
    <xf numFmtId="0" fontId="2" fillId="0" borderId="0" xfId="0" applyFont="1" applyAlignment="1" applyProtection="1">
      <alignment/>
      <protection locked="0"/>
    </xf>
    <xf numFmtId="49" fontId="47" fillId="0" borderId="2" xfId="55" applyNumberFormat="1" applyFont="1" applyProtection="1">
      <alignment horizontal="center" vertical="top" shrinkToFit="1"/>
      <protection/>
    </xf>
    <xf numFmtId="49" fontId="48" fillId="0" borderId="2" xfId="55" applyNumberFormat="1" applyFont="1" applyProtection="1">
      <alignment horizontal="center" vertical="top" shrinkToFit="1"/>
      <protection/>
    </xf>
    <xf numFmtId="172" fontId="48" fillId="0" borderId="2" xfId="43" applyNumberFormat="1" applyFont="1" applyAlignment="1" applyProtection="1">
      <alignment horizontal="right" vertical="center" wrapText="1"/>
      <protection/>
    </xf>
    <xf numFmtId="0" fontId="48" fillId="0" borderId="1" xfId="46" applyNumberFormat="1" applyFont="1" applyProtection="1">
      <alignment horizontal="right"/>
      <protection/>
    </xf>
    <xf numFmtId="0" fontId="48" fillId="0" borderId="1" xfId="46" applyFont="1">
      <alignment horizontal="right"/>
      <protection/>
    </xf>
    <xf numFmtId="0" fontId="2" fillId="0" borderId="0" xfId="0" applyFont="1" applyAlignment="1" applyProtection="1">
      <alignment horizontal="center" vertical="top" wrapText="1"/>
      <protection locked="0"/>
    </xf>
    <xf numFmtId="0" fontId="47" fillId="0" borderId="12" xfId="43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wrapText="1"/>
    </xf>
    <xf numFmtId="0" fontId="4" fillId="0" borderId="0" xfId="0" applyFont="1" applyAlignment="1" applyProtection="1">
      <alignment horizontal="center" vertical="top" wrapText="1"/>
      <protection locked="0"/>
    </xf>
    <xf numFmtId="0" fontId="47" fillId="0" borderId="17" xfId="43" applyNumberFormat="1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49" fillId="0" borderId="0" xfId="50" applyNumberFormat="1" applyFont="1" applyProtection="1">
      <alignment horizontal="center"/>
      <protection/>
    </xf>
    <xf numFmtId="0" fontId="49" fillId="0" borderId="0" xfId="50" applyFont="1">
      <alignment horizontal="center"/>
      <protection/>
    </xf>
    <xf numFmtId="0" fontId="47" fillId="0" borderId="0" xfId="51" applyNumberFormat="1" applyFont="1" applyProtection="1">
      <alignment horizontal="right"/>
      <protection/>
    </xf>
    <xf numFmtId="0" fontId="47" fillId="0" borderId="0" xfId="51" applyFont="1">
      <alignment horizontal="right"/>
      <protection/>
    </xf>
    <xf numFmtId="0" fontId="2" fillId="0" borderId="0" xfId="0" applyFont="1" applyAlignment="1" applyProtection="1">
      <alignment/>
      <protection locked="0"/>
    </xf>
    <xf numFmtId="0" fontId="47" fillId="0" borderId="19" xfId="51" applyFont="1" applyBorder="1" applyAlignment="1">
      <alignment horizontal="center"/>
      <protection/>
    </xf>
    <xf numFmtId="0" fontId="47" fillId="0" borderId="15" xfId="51" applyFont="1" applyBorder="1" applyAlignment="1">
      <alignment horizontal="center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4" xfId="35"/>
    <cellStyle name="st25" xfId="36"/>
    <cellStyle name="st26" xfId="37"/>
    <cellStyle name="st27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tabSelected="1" zoomScaleSheetLayoutView="100" workbookViewId="0" topLeftCell="A5">
      <selection activeCell="C7" sqref="C7:R7"/>
    </sheetView>
  </sheetViews>
  <sheetFormatPr defaultColWidth="9.140625" defaultRowHeight="15" outlineLevelRow="1"/>
  <cols>
    <col min="1" max="1" width="80.7109375" style="1" customWidth="1"/>
    <col min="2" max="2" width="40.00390625" style="2" hidden="1" customWidth="1"/>
    <col min="3" max="3" width="7.7109375" style="2" customWidth="1"/>
    <col min="4" max="16" width="9.140625" style="2" hidden="1" customWidth="1"/>
    <col min="17" max="18" width="11.7109375" style="2" customWidth="1"/>
    <col min="19" max="19" width="9.140625" style="2" customWidth="1"/>
    <col min="20" max="16384" width="9.140625" style="2" customWidth="1"/>
  </cols>
  <sheetData>
    <row r="1" spans="3:18" ht="15">
      <c r="C1" s="42" t="s">
        <v>46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3:18" ht="15" hidden="1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3:18" ht="15">
      <c r="C3" s="42" t="s">
        <v>30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3:18" ht="15" hidden="1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3:18" ht="15">
      <c r="C5" s="42" t="s">
        <v>42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3:18" ht="15">
      <c r="C6" s="42" t="s">
        <v>43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3:18" ht="15">
      <c r="C7" s="42" t="s">
        <v>51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9" spans="2:19" ht="15.75" customHeigh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"/>
    </row>
    <row r="10" spans="1:19" ht="15.75" customHeight="1">
      <c r="A10" s="34" t="s">
        <v>32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"/>
    </row>
    <row r="11" spans="1:19" ht="16.5" customHeight="1">
      <c r="A11" s="34" t="s">
        <v>47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"/>
    </row>
    <row r="12" spans="1:19" ht="16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"/>
    </row>
    <row r="13" spans="2:19" ht="12" customHeight="1"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3"/>
    </row>
    <row r="14" spans="1:19" ht="12" customHeight="1">
      <c r="A14" s="32" t="s">
        <v>50</v>
      </c>
      <c r="B14" s="18"/>
      <c r="C14" s="35" t="s">
        <v>28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43" t="s">
        <v>29</v>
      </c>
      <c r="R14" s="44"/>
      <c r="S14" s="3"/>
    </row>
    <row r="15" spans="1:19" ht="42.75" customHeight="1">
      <c r="A15" s="33"/>
      <c r="B15" s="19" t="s">
        <v>0</v>
      </c>
      <c r="C15" s="36"/>
      <c r="D15" s="15" t="s">
        <v>1</v>
      </c>
      <c r="E15" s="15" t="s">
        <v>1</v>
      </c>
      <c r="F15" s="15" t="s">
        <v>1</v>
      </c>
      <c r="G15" s="15" t="s">
        <v>1</v>
      </c>
      <c r="H15" s="15" t="s">
        <v>1</v>
      </c>
      <c r="I15" s="15" t="s">
        <v>1</v>
      </c>
      <c r="J15" s="15" t="s">
        <v>1</v>
      </c>
      <c r="K15" s="15" t="s">
        <v>1</v>
      </c>
      <c r="L15" s="15" t="s">
        <v>1</v>
      </c>
      <c r="M15" s="15" t="s">
        <v>1</v>
      </c>
      <c r="N15" s="15" t="s">
        <v>1</v>
      </c>
      <c r="O15" s="15" t="s">
        <v>1</v>
      </c>
      <c r="P15" s="15" t="s">
        <v>1</v>
      </c>
      <c r="Q15" s="15" t="s">
        <v>48</v>
      </c>
      <c r="R15" s="15" t="s">
        <v>49</v>
      </c>
      <c r="S15" s="3"/>
    </row>
    <row r="16" spans="1:19" ht="27" customHeight="1">
      <c r="A16" s="5" t="s">
        <v>26</v>
      </c>
      <c r="B16" s="4"/>
      <c r="C16" s="6" t="s">
        <v>27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28">
        <f>Q17+Q22+Q24+Q26+Q29</f>
        <v>2804.2</v>
      </c>
      <c r="R16" s="28">
        <f>R17+R22+R24+R26+R29</f>
        <v>2941.9999999999995</v>
      </c>
      <c r="S16" s="3"/>
    </row>
    <row r="17" spans="1:19" ht="15">
      <c r="A17" s="8" t="str">
        <f>TRIM(B17)</f>
        <v>ОБЩЕГОСУДАРСТВЕННЫЕ ВОПРОСЫ</v>
      </c>
      <c r="B17" s="9" t="s">
        <v>2</v>
      </c>
      <c r="C17" s="10" t="s">
        <v>4</v>
      </c>
      <c r="D17" s="10" t="s">
        <v>3</v>
      </c>
      <c r="E17" s="10"/>
      <c r="F17" s="10"/>
      <c r="G17" s="10"/>
      <c r="H17" s="10"/>
      <c r="I17" s="10"/>
      <c r="J17" s="10"/>
      <c r="K17" s="11">
        <v>50622.3</v>
      </c>
      <c r="L17" s="11">
        <v>0</v>
      </c>
      <c r="M17" s="11">
        <v>50622.3</v>
      </c>
      <c r="N17" s="11">
        <v>0</v>
      </c>
      <c r="O17" s="11">
        <v>50622.3</v>
      </c>
      <c r="P17" s="11">
        <v>0</v>
      </c>
      <c r="Q17" s="12">
        <f>Q18+Q19+Q20+Q21</f>
        <v>1413.8</v>
      </c>
      <c r="R17" s="12">
        <f>R18+R19+R20+R21</f>
        <v>1418.3999999999999</v>
      </c>
      <c r="S17" s="3"/>
    </row>
    <row r="18" spans="1:19" ht="35.25" customHeight="1" outlineLevel="1">
      <c r="A18" s="16" t="str">
        <f aca="true" t="shared" si="0" ref="A18:A26">TRIM(B18)</f>
        <v>Функционирование высшего должностного лица субъекта Российской Федерации и муниципального образования</v>
      </c>
      <c r="B18" s="20" t="s">
        <v>5</v>
      </c>
      <c r="C18" s="10" t="s">
        <v>6</v>
      </c>
      <c r="D18" s="10" t="s">
        <v>3</v>
      </c>
      <c r="E18" s="10"/>
      <c r="F18" s="10"/>
      <c r="G18" s="10"/>
      <c r="H18" s="10"/>
      <c r="I18" s="10"/>
      <c r="J18" s="10"/>
      <c r="K18" s="21">
        <v>1223.8</v>
      </c>
      <c r="L18" s="21">
        <v>0</v>
      </c>
      <c r="M18" s="21">
        <v>1223.8</v>
      </c>
      <c r="N18" s="21">
        <v>0</v>
      </c>
      <c r="O18" s="21">
        <v>1223.8</v>
      </c>
      <c r="P18" s="21">
        <v>0</v>
      </c>
      <c r="Q18" s="22">
        <f>405.1+122.3</f>
        <v>527.4</v>
      </c>
      <c r="R18" s="22">
        <f>405.1+122.3</f>
        <v>527.4</v>
      </c>
      <c r="S18" s="3"/>
    </row>
    <row r="19" spans="1:19" ht="49.5" customHeight="1" outlineLevel="1">
      <c r="A19" s="16" t="str">
        <f t="shared" si="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9" s="20" t="s">
        <v>7</v>
      </c>
      <c r="C19" s="10" t="s">
        <v>8</v>
      </c>
      <c r="D19" s="10" t="s">
        <v>3</v>
      </c>
      <c r="E19" s="10"/>
      <c r="F19" s="10"/>
      <c r="G19" s="10"/>
      <c r="H19" s="10"/>
      <c r="I19" s="10"/>
      <c r="J19" s="10"/>
      <c r="K19" s="21">
        <v>33245.1</v>
      </c>
      <c r="L19" s="21">
        <v>0</v>
      </c>
      <c r="M19" s="21">
        <v>33245.1</v>
      </c>
      <c r="N19" s="21">
        <v>0</v>
      </c>
      <c r="O19" s="21">
        <v>33245.1</v>
      </c>
      <c r="P19" s="21">
        <v>0</v>
      </c>
      <c r="Q19" s="22">
        <f>545.1+164.7+4.6+4.8+10.1+110.3+22.8+1.4</f>
        <v>863.7999999999998</v>
      </c>
      <c r="R19" s="22">
        <f>545.1+164.7+4.8+5+9.1+114.7+23.6+1.4</f>
        <v>868.4</v>
      </c>
      <c r="S19" s="3"/>
    </row>
    <row r="20" spans="1:19" ht="15" outlineLevel="1">
      <c r="A20" s="16" t="s">
        <v>33</v>
      </c>
      <c r="B20" s="20" t="s">
        <v>9</v>
      </c>
      <c r="C20" s="26" t="s">
        <v>41</v>
      </c>
      <c r="D20" s="10" t="s">
        <v>3</v>
      </c>
      <c r="E20" s="10"/>
      <c r="F20" s="10"/>
      <c r="G20" s="10"/>
      <c r="H20" s="10"/>
      <c r="I20" s="10"/>
      <c r="J20" s="10"/>
      <c r="K20" s="21">
        <v>19.5</v>
      </c>
      <c r="L20" s="21">
        <v>0</v>
      </c>
      <c r="M20" s="21">
        <v>19.5</v>
      </c>
      <c r="N20" s="21">
        <v>0</v>
      </c>
      <c r="O20" s="21">
        <v>19.5</v>
      </c>
      <c r="P20" s="21">
        <v>0</v>
      </c>
      <c r="Q20" s="22">
        <v>0.4</v>
      </c>
      <c r="R20" s="22">
        <v>0.3</v>
      </c>
      <c r="S20" s="3"/>
    </row>
    <row r="21" spans="1:19" ht="15" outlineLevel="1">
      <c r="A21" s="16" t="str">
        <f t="shared" si="0"/>
        <v>Другие общегосударственные вопросы</v>
      </c>
      <c r="B21" s="20" t="s">
        <v>10</v>
      </c>
      <c r="C21" s="10" t="s">
        <v>11</v>
      </c>
      <c r="D21" s="10" t="s">
        <v>3</v>
      </c>
      <c r="E21" s="10"/>
      <c r="F21" s="10"/>
      <c r="G21" s="10"/>
      <c r="H21" s="10"/>
      <c r="I21" s="10"/>
      <c r="J21" s="10"/>
      <c r="K21" s="21">
        <v>14671.2</v>
      </c>
      <c r="L21" s="21">
        <v>0</v>
      </c>
      <c r="M21" s="21">
        <v>14671.2</v>
      </c>
      <c r="N21" s="21">
        <v>0</v>
      </c>
      <c r="O21" s="21">
        <v>14671.2</v>
      </c>
      <c r="P21" s="21">
        <v>0</v>
      </c>
      <c r="Q21" s="22">
        <f>21.6+0.6</f>
        <v>22.200000000000003</v>
      </c>
      <c r="R21" s="22">
        <v>22.3</v>
      </c>
      <c r="S21" s="3"/>
    </row>
    <row r="22" spans="1:19" ht="15">
      <c r="A22" s="8" t="str">
        <f t="shared" si="0"/>
        <v>НАЦИОНАЛЬНАЯ ОБОРОНА</v>
      </c>
      <c r="B22" s="9" t="s">
        <v>12</v>
      </c>
      <c r="C22" s="10" t="s">
        <v>13</v>
      </c>
      <c r="D22" s="10" t="s">
        <v>3</v>
      </c>
      <c r="E22" s="10"/>
      <c r="F22" s="10"/>
      <c r="G22" s="10"/>
      <c r="H22" s="10"/>
      <c r="I22" s="10"/>
      <c r="J22" s="10"/>
      <c r="K22" s="11">
        <v>1316</v>
      </c>
      <c r="L22" s="11">
        <v>0</v>
      </c>
      <c r="M22" s="11">
        <v>1316</v>
      </c>
      <c r="N22" s="11">
        <v>0</v>
      </c>
      <c r="O22" s="11">
        <v>1316</v>
      </c>
      <c r="P22" s="11">
        <v>0</v>
      </c>
      <c r="Q22" s="12">
        <f>Q23</f>
        <v>110.19999999999999</v>
      </c>
      <c r="R22" s="12">
        <f>R23</f>
        <v>114.10000000000001</v>
      </c>
      <c r="S22" s="3"/>
    </row>
    <row r="23" spans="1:19" ht="18" customHeight="1" outlineLevel="1">
      <c r="A23" s="16" t="str">
        <f t="shared" si="0"/>
        <v>Мобилизационная и вневойсковая подготовка</v>
      </c>
      <c r="B23" s="20" t="s">
        <v>14</v>
      </c>
      <c r="C23" s="10" t="s">
        <v>15</v>
      </c>
      <c r="D23" s="10" t="s">
        <v>3</v>
      </c>
      <c r="E23" s="10"/>
      <c r="F23" s="10"/>
      <c r="G23" s="10"/>
      <c r="H23" s="10"/>
      <c r="I23" s="10"/>
      <c r="J23" s="10"/>
      <c r="K23" s="21">
        <v>1316</v>
      </c>
      <c r="L23" s="21">
        <v>0</v>
      </c>
      <c r="M23" s="21">
        <v>1316</v>
      </c>
      <c r="N23" s="21">
        <v>0</v>
      </c>
      <c r="O23" s="21">
        <v>1316</v>
      </c>
      <c r="P23" s="21">
        <v>0</v>
      </c>
      <c r="Q23" s="22">
        <f>84.63+25.57</f>
        <v>110.19999999999999</v>
      </c>
      <c r="R23" s="22">
        <f>87.62+26.48</f>
        <v>114.10000000000001</v>
      </c>
      <c r="S23" s="3"/>
    </row>
    <row r="24" spans="1:19" ht="27" customHeight="1">
      <c r="A24" s="8" t="str">
        <f t="shared" si="0"/>
        <v>НАЦИОНАЛЬНАЯ БЕЗОПАСНОСТЬ И ПРАВООХРАНИТЕЛЬНАЯ ДЕЯТЕЛЬНОСТЬ</v>
      </c>
      <c r="B24" s="9" t="s">
        <v>16</v>
      </c>
      <c r="C24" s="23" t="s">
        <v>17</v>
      </c>
      <c r="D24" s="10" t="s">
        <v>3</v>
      </c>
      <c r="E24" s="10"/>
      <c r="F24" s="10"/>
      <c r="G24" s="10"/>
      <c r="H24" s="10"/>
      <c r="I24" s="10"/>
      <c r="J24" s="10"/>
      <c r="K24" s="11">
        <v>1443.4</v>
      </c>
      <c r="L24" s="11">
        <v>0</v>
      </c>
      <c r="M24" s="11">
        <v>1443.4</v>
      </c>
      <c r="N24" s="11">
        <v>0</v>
      </c>
      <c r="O24" s="11">
        <v>1443.4</v>
      </c>
      <c r="P24" s="11">
        <v>0</v>
      </c>
      <c r="Q24" s="12">
        <f>Q25</f>
        <v>1000.3</v>
      </c>
      <c r="R24" s="12">
        <f>R25</f>
        <v>1124.8</v>
      </c>
      <c r="S24" s="3"/>
    </row>
    <row r="25" spans="1:19" ht="18.75" customHeight="1" outlineLevel="1">
      <c r="A25" s="16" t="s">
        <v>34</v>
      </c>
      <c r="B25" s="20" t="s">
        <v>18</v>
      </c>
      <c r="C25" s="26" t="s">
        <v>40</v>
      </c>
      <c r="D25" s="10" t="s">
        <v>3</v>
      </c>
      <c r="E25" s="10"/>
      <c r="F25" s="10"/>
      <c r="G25" s="10"/>
      <c r="H25" s="10"/>
      <c r="I25" s="10"/>
      <c r="J25" s="10"/>
      <c r="K25" s="21">
        <v>1373.4</v>
      </c>
      <c r="L25" s="21">
        <v>0</v>
      </c>
      <c r="M25" s="21">
        <v>1373.4</v>
      </c>
      <c r="N25" s="21">
        <v>0</v>
      </c>
      <c r="O25" s="21">
        <v>1373.4</v>
      </c>
      <c r="P25" s="21">
        <v>0</v>
      </c>
      <c r="Q25" s="22">
        <f>726.5+219.5+18.4+11.1+24.8</f>
        <v>1000.3</v>
      </c>
      <c r="R25" s="22">
        <f>819.88+247.82+19.2+12.3+25.6</f>
        <v>1124.8</v>
      </c>
      <c r="S25" s="3"/>
    </row>
    <row r="26" spans="1:19" ht="15">
      <c r="A26" s="8" t="str">
        <f t="shared" si="0"/>
        <v>НАЦИОНАЛЬНАЯ ЭКОНОМИКА</v>
      </c>
      <c r="B26" s="9" t="s">
        <v>19</v>
      </c>
      <c r="C26" s="23" t="s">
        <v>20</v>
      </c>
      <c r="D26" s="10" t="s">
        <v>3</v>
      </c>
      <c r="E26" s="10"/>
      <c r="F26" s="10"/>
      <c r="G26" s="10"/>
      <c r="H26" s="10"/>
      <c r="I26" s="10"/>
      <c r="J26" s="10"/>
      <c r="K26" s="11">
        <v>27509.924</v>
      </c>
      <c r="L26" s="11">
        <v>0</v>
      </c>
      <c r="M26" s="11">
        <v>27509.924</v>
      </c>
      <c r="N26" s="11">
        <v>0</v>
      </c>
      <c r="O26" s="11">
        <v>27509.924</v>
      </c>
      <c r="P26" s="11">
        <v>0</v>
      </c>
      <c r="Q26" s="12">
        <f>Q27+Q28</f>
        <v>253.2</v>
      </c>
      <c r="R26" s="12">
        <f>R27+R28</f>
        <v>257</v>
      </c>
      <c r="S26" s="3"/>
    </row>
    <row r="27" spans="1:19" ht="15" outlineLevel="1">
      <c r="A27" s="16" t="s">
        <v>35</v>
      </c>
      <c r="B27" s="20" t="s">
        <v>21</v>
      </c>
      <c r="C27" s="26" t="s">
        <v>23</v>
      </c>
      <c r="D27" s="10" t="s">
        <v>3</v>
      </c>
      <c r="E27" s="10"/>
      <c r="F27" s="10"/>
      <c r="G27" s="10"/>
      <c r="H27" s="10"/>
      <c r="I27" s="10"/>
      <c r="J27" s="10"/>
      <c r="K27" s="21">
        <v>303.6</v>
      </c>
      <c r="L27" s="21">
        <v>0</v>
      </c>
      <c r="M27" s="21">
        <v>303.6</v>
      </c>
      <c r="N27" s="21">
        <v>0</v>
      </c>
      <c r="O27" s="21">
        <v>303.6</v>
      </c>
      <c r="P27" s="21">
        <v>0</v>
      </c>
      <c r="Q27" s="22">
        <v>238.2</v>
      </c>
      <c r="R27" s="22">
        <v>241.3</v>
      </c>
      <c r="S27" s="3"/>
    </row>
    <row r="28" spans="1:19" ht="15" outlineLevel="1">
      <c r="A28" s="16" t="s">
        <v>36</v>
      </c>
      <c r="B28" s="20" t="s">
        <v>22</v>
      </c>
      <c r="C28" s="26" t="s">
        <v>37</v>
      </c>
      <c r="D28" s="10" t="s">
        <v>3</v>
      </c>
      <c r="E28" s="10"/>
      <c r="F28" s="10"/>
      <c r="G28" s="10"/>
      <c r="H28" s="10"/>
      <c r="I28" s="10"/>
      <c r="J28" s="10"/>
      <c r="K28" s="21">
        <v>24217</v>
      </c>
      <c r="L28" s="21">
        <v>0</v>
      </c>
      <c r="M28" s="21">
        <v>24217</v>
      </c>
      <c r="N28" s="21">
        <v>0</v>
      </c>
      <c r="O28" s="21">
        <v>24217</v>
      </c>
      <c r="P28" s="21">
        <v>0</v>
      </c>
      <c r="Q28" s="22">
        <f>1.2+13.8</f>
        <v>15</v>
      </c>
      <c r="R28" s="22">
        <f>1.3+14.4</f>
        <v>15.700000000000001</v>
      </c>
      <c r="S28" s="3"/>
    </row>
    <row r="29" spans="1:19" ht="15">
      <c r="A29" s="8" t="s">
        <v>38</v>
      </c>
      <c r="B29" s="9" t="s">
        <v>24</v>
      </c>
      <c r="C29" s="27" t="s">
        <v>39</v>
      </c>
      <c r="D29" s="10" t="s">
        <v>3</v>
      </c>
      <c r="E29" s="10"/>
      <c r="F29" s="10"/>
      <c r="G29" s="10"/>
      <c r="H29" s="10"/>
      <c r="I29" s="10"/>
      <c r="J29" s="10"/>
      <c r="K29" s="11">
        <v>452169.812</v>
      </c>
      <c r="L29" s="11">
        <v>0</v>
      </c>
      <c r="M29" s="11">
        <v>452169.812</v>
      </c>
      <c r="N29" s="11">
        <v>0</v>
      </c>
      <c r="O29" s="11">
        <v>452169.812</v>
      </c>
      <c r="P29" s="11">
        <v>0</v>
      </c>
      <c r="Q29" s="12">
        <f>Q30</f>
        <v>26.7</v>
      </c>
      <c r="R29" s="12">
        <f>R30</f>
        <v>27.7</v>
      </c>
      <c r="S29" s="3"/>
    </row>
    <row r="30" spans="1:19" ht="15" outlineLevel="1">
      <c r="A30" s="16" t="s">
        <v>45</v>
      </c>
      <c r="B30" s="20" t="s">
        <v>25</v>
      </c>
      <c r="C30" s="26" t="s">
        <v>44</v>
      </c>
      <c r="D30" s="10" t="s">
        <v>3</v>
      </c>
      <c r="E30" s="10"/>
      <c r="F30" s="10"/>
      <c r="G30" s="10"/>
      <c r="H30" s="10"/>
      <c r="I30" s="10"/>
      <c r="J30" s="10"/>
      <c r="K30" s="21">
        <v>191947.279</v>
      </c>
      <c r="L30" s="21">
        <v>0</v>
      </c>
      <c r="M30" s="21">
        <v>191947.279</v>
      </c>
      <c r="N30" s="21">
        <v>0</v>
      </c>
      <c r="O30" s="21">
        <v>191947.279</v>
      </c>
      <c r="P30" s="21">
        <v>0</v>
      </c>
      <c r="Q30" s="22">
        <v>26.7</v>
      </c>
      <c r="R30" s="22">
        <v>27.7</v>
      </c>
      <c r="S30" s="3"/>
    </row>
    <row r="31" spans="2:19" ht="12.75" customHeight="1">
      <c r="B31" s="29"/>
      <c r="C31" s="30"/>
      <c r="D31" s="30"/>
      <c r="E31" s="30"/>
      <c r="F31" s="13"/>
      <c r="G31" s="13"/>
      <c r="H31" s="13"/>
      <c r="I31" s="13"/>
      <c r="J31" s="13"/>
      <c r="K31" s="14">
        <v>703812.096</v>
      </c>
      <c r="L31" s="14">
        <v>0</v>
      </c>
      <c r="M31" s="14">
        <v>703812.096</v>
      </c>
      <c r="N31" s="14">
        <v>0</v>
      </c>
      <c r="O31" s="14">
        <v>703812.096</v>
      </c>
      <c r="P31" s="14">
        <v>0</v>
      </c>
      <c r="Q31" s="24"/>
      <c r="R31" s="24"/>
      <c r="S31" s="3"/>
    </row>
    <row r="32" spans="2:19" ht="12.7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5" customHeight="1">
      <c r="A33" s="31" t="s">
        <v>31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"/>
    </row>
  </sheetData>
  <sheetProtection/>
  <mergeCells count="14">
    <mergeCell ref="B9:R9"/>
    <mergeCell ref="B13:R13"/>
    <mergeCell ref="C1:R1"/>
    <mergeCell ref="C5:R5"/>
    <mergeCell ref="C6:R6"/>
    <mergeCell ref="C7:R7"/>
    <mergeCell ref="C3:R3"/>
    <mergeCell ref="B31:E31"/>
    <mergeCell ref="A33:R33"/>
    <mergeCell ref="A14:A15"/>
    <mergeCell ref="A11:R12"/>
    <mergeCell ref="C14:C15"/>
    <mergeCell ref="A10:R10"/>
    <mergeCell ref="Q14:R14"/>
  </mergeCells>
  <printOptions/>
  <pageMargins left="1.1811023622047245" right="0.5905511811023623" top="0.5905511811023623" bottom="0.5905511811023623" header="0" footer="0"/>
  <pageSetup fitToHeight="0" fitToWidth="1" horizontalDpi="600" verticalDpi="600" orientation="portrait" paperSize="9" scale="73" r:id="rId1"/>
  <headerFooter>
    <oddHeader>&amp;R&amp;P</oddHeader>
    <evenHeader>&amp;R&amp;P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BUD2\Бюджет2</dc:creator>
  <cp:keywords/>
  <dc:description/>
  <cp:lastModifiedBy>User</cp:lastModifiedBy>
  <cp:lastPrinted>2021-12-03T12:31:36Z</cp:lastPrinted>
  <dcterms:created xsi:type="dcterms:W3CDTF">2019-11-13T08:09:28Z</dcterms:created>
  <dcterms:modified xsi:type="dcterms:W3CDTF">2021-12-28T06:05:09Z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ПОПРАВКИ (приложение 7) (2).xlsx</vt:lpwstr>
  </property>
  <property fmtid="{D5CDD505-2E9C-101B-9397-08002B2CF9AE}" pid="3" name="Название отчета">
    <vt:lpwstr>ПОПРАВКИ (приложение 7) (2).xlsx</vt:lpwstr>
  </property>
  <property fmtid="{D5CDD505-2E9C-101B-9397-08002B2CF9AE}" pid="4" name="Версия клиента">
    <vt:lpwstr>19.2.22.10070</vt:lpwstr>
  </property>
  <property fmtid="{D5CDD505-2E9C-101B-9397-08002B2CF9AE}" pid="5" name="Версия базы">
    <vt:lpwstr>19.2.2804.28779129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bks2019r</vt:lpwstr>
  </property>
  <property fmtid="{D5CDD505-2E9C-101B-9397-08002B2CF9AE}" pid="9" name="Пользователь">
    <vt:lpwstr>22бояршинова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