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0395" windowHeight="8445" activeTab="0"/>
  </bookViews>
  <sheets>
    <sheet name="расходы" sheetId="1" r:id="rId1"/>
  </sheets>
  <definedNames>
    <definedName name="_xlnm.Print_Area" localSheetId="0">'расходы'!$A$1:$K$104</definedName>
  </definedNames>
  <calcPr fullCalcOnLoad="1"/>
</workbook>
</file>

<file path=xl/sharedStrings.xml><?xml version="1.0" encoding="utf-8"?>
<sst xmlns="http://schemas.openxmlformats.org/spreadsheetml/2006/main" count="284" uniqueCount="119">
  <si>
    <t>Наименование классификации расходов  бюджета</t>
  </si>
  <si>
    <t>классификация расходов бюджета</t>
  </si>
  <si>
    <t>вид расхода</t>
  </si>
  <si>
    <t>Расходов всего</t>
  </si>
  <si>
    <t>00000 00000</t>
  </si>
  <si>
    <t>000</t>
  </si>
  <si>
    <t>51000 00000</t>
  </si>
  <si>
    <t>Руководство и управление в  сфере установленных функций органов местного самоуправления</t>
  </si>
  <si>
    <t>51000 01000</t>
  </si>
  <si>
    <t>Глава  муниципального  образования</t>
  </si>
  <si>
    <t>51000 01010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</si>
  <si>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</si>
  <si>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Органы местного самоуправления</t>
  </si>
  <si>
    <t>51000 01020</t>
  </si>
  <si>
    <t>Закупка товаров, работ и услуг для государственных (муниципальных) нужд</t>
  </si>
  <si>
    <t>Иные бюджетные ассигнования</t>
  </si>
  <si>
    <t>Структурные подразделения органов местного самоуправления</t>
  </si>
  <si>
    <t>51000 01030</t>
  </si>
  <si>
    <t>Финансовое обеспечение расходных обязательств муниципального образования, возникающих при содержании муниципальной собственности</t>
  </si>
  <si>
    <t>51000 02000</t>
  </si>
  <si>
    <t>51000 03000</t>
  </si>
  <si>
    <t>Прочие мероприятия по благоустройству городских округов и поселений</t>
  </si>
  <si>
    <t>51000 05000</t>
  </si>
  <si>
    <t>Автомобильный транспорт</t>
  </si>
  <si>
    <t>Резервные фонды</t>
  </si>
  <si>
    <t>51000 07000</t>
  </si>
  <si>
    <t>Резервные фонды местных администраций</t>
  </si>
  <si>
    <t>51000 07010</t>
  </si>
  <si>
    <t>Поддержка жилищного  хозяйства</t>
  </si>
  <si>
    <t>51000 08000</t>
  </si>
  <si>
    <t>Обеспечение мероприятий по капитальному ремонту многоквартирных домов</t>
  </si>
  <si>
    <t>51000 08300</t>
  </si>
  <si>
    <t>Текущий ремонт муниципального жилья</t>
  </si>
  <si>
    <t>51000 08400</t>
  </si>
  <si>
    <t>Субсидия на возмещение затрат на проведение капитального, текущего ремонта объектов инженерной инфраструктуры жилищно-коммунального хозяйства, являющихся собственностью муниципального образования Песковское городское поселение Омутнинского района Кировской области, находящихся на праве хозяйственного ведения у муниципального унитарного предприятия «Песковский коммунальник»</t>
  </si>
  <si>
    <t>51000 08600</t>
  </si>
  <si>
    <t>Мероприятия по благоустройству</t>
  </si>
  <si>
    <t>51000 09000</t>
  </si>
  <si>
    <t>Мероприятия по уличному освещению</t>
  </si>
  <si>
    <t>51000 09020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</si>
  <si>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</si>
  <si>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51000 10000</t>
  </si>
  <si>
    <t>Владение, пользование и распоряжение имуществом, находящимся в муниципальной собственности поселения</t>
  </si>
  <si>
    <t>51000 10010</t>
  </si>
  <si>
    <t>Межбюджетные трансферты</t>
  </si>
  <si>
    <t>51000 10020</t>
  </si>
  <si>
    <t>51000 10030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</si>
  <si>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</si>
  <si>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51000 10040</t>
  </si>
  <si>
    <t>Создание условий для организации досуга и обеспечения жителей поселения услугами организаций культуры</t>
  </si>
  <si>
    <t>51000 10060</t>
  </si>
  <si>
    <t>51000 10070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</si>
  <si>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</si>
  <si>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51000 10090</t>
  </si>
  <si>
    <t xml:space="preserve">Мероприятия в сфере культуры </t>
  </si>
  <si>
    <t>51000 12000</t>
  </si>
  <si>
    <t>Мероприятия в области физической культуры и спорта</t>
  </si>
  <si>
    <t>51000 13000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</si>
  <si>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</si>
  <si>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51000 16000</t>
  </si>
  <si>
    <t>51000 16050</t>
  </si>
  <si>
    <t>51000 51180</t>
  </si>
  <si>
    <t>52000 00000</t>
  </si>
  <si>
    <t>Мероприятия в установленной сфере деятельности</t>
  </si>
  <si>
    <t>52000 04000</t>
  </si>
  <si>
    <t>Мероприятия по пожарной безопасности</t>
  </si>
  <si>
    <t>52000 04010</t>
  </si>
  <si>
    <t>53000 00000</t>
  </si>
  <si>
    <t>Мероприятия в сфере дорожной деятельности</t>
  </si>
  <si>
    <t>100</t>
  </si>
  <si>
    <t>200</t>
  </si>
  <si>
    <t>800</t>
  </si>
  <si>
    <t>500</t>
  </si>
  <si>
    <t>Осуществление внутреннего муниципального финансового контроля за исполнением бюджета Песковского городского поселения</t>
  </si>
  <si>
    <t>51000 10080</t>
  </si>
  <si>
    <t>55000 00000</t>
  </si>
  <si>
    <t>55000 04000</t>
  </si>
  <si>
    <t>55000 04030</t>
  </si>
  <si>
    <t>55000 06000</t>
  </si>
  <si>
    <t>ЦС</t>
  </si>
  <si>
    <t>ВР</t>
  </si>
  <si>
    <t>Мероприятия в сфере энергосбережения и повышения энергетической эффективности</t>
  </si>
  <si>
    <t>56000 00000</t>
  </si>
  <si>
    <t>56000 04000</t>
  </si>
  <si>
    <t>56000 04040</t>
  </si>
  <si>
    <t>57000 00000</t>
  </si>
  <si>
    <t>57000 05000</t>
  </si>
  <si>
    <t>Социальное обеспечение и иные выплаты населению</t>
  </si>
  <si>
    <t>300</t>
  </si>
  <si>
    <t>поселковой Думы</t>
  </si>
  <si>
    <t>Муниципальная программа  комплексного развития транспортной инфраструктуры Песковского городского поселения Омутнинского района Кировской области на 2016-2030 годы"</t>
  </si>
  <si>
    <t>Муниципальная программа  "Энергосбережение и повышение энергетической эффективности муниципального образования Песковское городское поселение Омутнинского района Кировской области" на 2020-2022 годы</t>
  </si>
  <si>
    <t>Муниципальная программа  "Использование и охрана земель в Песковском городском поселении" на 2021-2023 годы</t>
  </si>
  <si>
    <t>Распределение бюджетных ассигнований по целевым статьям (муниципальным программам и непрограммным направлениям деятельности муниципального образования Песковское городское поселение Омутнинского района Кировской области), группам видов расходов классификации расходов бюджета муниципального образования Песковское городское поселение Омутнинского района Кировской области на 2022 год</t>
  </si>
  <si>
    <t>2022 год               (тыс. рублей)</t>
  </si>
  <si>
    <t>51000 01070</t>
  </si>
  <si>
    <t>Иные межбюджетные ассигнования</t>
  </si>
  <si>
    <t>Закупка товаров, работ и услуг для обеспечения государственных (муниципальных) нужд</t>
  </si>
  <si>
    <t>51000 L2990</t>
  </si>
  <si>
    <t xml:space="preserve">Создание и деятельность в муниципальных образованиях административных  комиссий </t>
  </si>
  <si>
    <t>Приложение №7</t>
  </si>
  <si>
    <t>от _____________№_____</t>
  </si>
  <si>
    <t>к решению Песковской</t>
  </si>
  <si>
    <t xml:space="preserve">Муниципальная программа "Развитие муниципального образования Песковское городское поселение Омутнинского района Кировской области" </t>
  </si>
  <si>
    <t>53000 15540</t>
  </si>
  <si>
    <t>53000 S5540</t>
  </si>
  <si>
    <t xml:space="preserve">Муниципальная программа "Обеспечение первичных мер пожарной безопасности на территории муниципального образования Песковское городское поселение Омутнинского района Кировской области" </t>
  </si>
  <si>
    <t>"Программа комплексного развития систем коммунальной инфраструктуры Песковского городского поселения на 2014-2031 г. г"</t>
  </si>
  <si>
    <t>Выборы в органы местного самоуправления</t>
  </si>
  <si>
    <t>Обеспечение выполнения функций муниципальных учреждений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</si>
  <si>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</si>
  <si>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</si>
  <si>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</si>
  <si>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</si>
  <si>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Мероприятия связанные с реализацией федеральной целевой программы "Увековечение памяти погибших при защите Отечества на 2019 - 2024 годы"</t>
  </si>
  <si>
    <t>Создание мест (площадок) накопления твердых коммунальных отходов</t>
  </si>
  <si>
    <t>Софинансирование по созданию мест (площадок) накопления твердых коммунальных отходов</t>
  </si>
  <si>
    <t>51000 1742Г</t>
  </si>
  <si>
    <t xml:space="preserve">Обеспечение отопительного сезона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</si>
</sst>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_р_."/>
    <numFmt numFmtId="173" formatCode="#,##0.000000_р_."/>
    <numFmt numFmtId="174" formatCode="#,##0.0000_р_."/>
    <numFmt numFmtId="175" formatCode="#,##0.000_р_."/>
    <numFmt numFmtId="176" formatCode="0.000"/>
    <numFmt numFmtId="177" formatCode="_-* #,##0.000_р_._-;\-* #,##0.000_р_._-;_-* &quot;-&quot;???_р_._-;_-@_-"/>
    <numFmt numFmtId="178" formatCode="#,##0.00_р_."/>
    <numFmt numFmtId="179" formatCode="#,##0.0000000_р_."/>
    <numFmt numFmtId="180" formatCode="_-* #,##0.0000_р_._-;\-* #,##0.0000_р_._-;_-* &quot;-&quot;???_р_._-;_-@_-"/>
    <numFmt numFmtId="181" formatCode="_-* #,##0.00000_р_._-;\-* #,##0.00000_р_._-;_-* &quot;-&quot;???_р_._-;_-@_-"/>
    <numFmt numFmtId="182" formatCode="0.00000"/>
    <numFmt numFmtId="183" formatCode="#,##0.00000"/>
    <numFmt numFmtId="184" formatCode="#,##0.0_р_."/>
    <numFmt numFmtId="185" formatCode="#,##0_р_.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6" fontId="33" fillId="20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3" fillId="0" borderId="1">
      <alignment vertical="top" wrapText="1"/>
      <protection/>
    </xf>
    <xf numFmtId="1" fontId="34" fillId="0" borderId="1">
      <alignment horizontal="center" vertical="top"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1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6" fillId="34" borderId="11" xfId="0" applyNumberFormat="1" applyFont="1" applyFill="1" applyBorder="1" applyAlignment="1">
      <alignment horizontal="center" vertical="center" wrapText="1"/>
    </xf>
    <xf numFmtId="175" fontId="6" fillId="34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49" fontId="7" fillId="7" borderId="11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/>
    </xf>
    <xf numFmtId="175" fontId="7" fillId="7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75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5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178" fontId="7" fillId="0" borderId="11" xfId="0" applyNumberFormat="1" applyFont="1" applyFill="1" applyBorder="1" applyAlignment="1">
      <alignment horizontal="center"/>
    </xf>
    <xf numFmtId="178" fontId="8" fillId="0" borderId="11" xfId="0" applyNumberFormat="1" applyFont="1" applyFill="1" applyBorder="1" applyAlignment="1">
      <alignment horizontal="center"/>
    </xf>
    <xf numFmtId="49" fontId="5" fillId="36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78" fontId="7" fillId="7" borderId="11" xfId="0" applyNumberFormat="1" applyFont="1" applyFill="1" applyBorder="1" applyAlignment="1">
      <alignment horizontal="center"/>
    </xf>
    <xf numFmtId="49" fontId="7" fillId="7" borderId="12" xfId="0" applyNumberFormat="1" applyFont="1" applyFill="1" applyBorder="1" applyAlignment="1">
      <alignment horizontal="center"/>
    </xf>
    <xf numFmtId="0" fontId="5" fillId="7" borderId="0" xfId="0" applyFont="1" applyFill="1" applyAlignment="1">
      <alignment/>
    </xf>
    <xf numFmtId="49" fontId="7" fillId="7" borderId="0" xfId="0" applyNumberFormat="1" applyFont="1" applyFill="1" applyBorder="1" applyAlignment="1">
      <alignment horizontal="center"/>
    </xf>
    <xf numFmtId="175" fontId="7" fillId="7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7" fillId="7" borderId="14" xfId="0" applyFont="1" applyFill="1" applyBorder="1" applyAlignment="1">
      <alignment horizontal="left" wrapText="1"/>
    </xf>
    <xf numFmtId="0" fontId="7" fillId="7" borderId="15" xfId="0" applyFont="1" applyFill="1" applyBorder="1" applyAlignment="1">
      <alignment horizontal="left" wrapText="1"/>
    </xf>
    <xf numFmtId="0" fontId="7" fillId="7" borderId="16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9" fillId="0" borderId="14" xfId="57" applyNumberFormat="1" applyFont="1" applyBorder="1" applyAlignment="1">
      <alignment horizontal="left" wrapText="1"/>
      <protection/>
    </xf>
    <xf numFmtId="0" fontId="9" fillId="0" borderId="15" xfId="57" applyNumberFormat="1" applyFont="1" applyBorder="1" applyAlignment="1">
      <alignment horizontal="left" wrapText="1"/>
      <protection/>
    </xf>
    <xf numFmtId="0" fontId="9" fillId="0" borderId="16" xfId="57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0" fontId="6" fillId="35" borderId="16" xfId="0" applyFont="1" applyFill="1" applyBorder="1" applyAlignment="1">
      <alignment horizontal="left" wrapText="1"/>
    </xf>
    <xf numFmtId="175" fontId="6" fillId="34" borderId="11" xfId="0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wrapText="1"/>
    </xf>
    <xf numFmtId="0" fontId="7" fillId="7" borderId="15" xfId="0" applyFont="1" applyFill="1" applyBorder="1" applyAlignment="1">
      <alignment wrapText="1"/>
    </xf>
    <xf numFmtId="0" fontId="7" fillId="7" borderId="16" xfId="0" applyFont="1" applyFill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7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7" fillId="7" borderId="12" xfId="0" applyFont="1" applyFill="1" applyBorder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26" xfId="33"/>
    <cellStyle name="xl22" xfId="34"/>
    <cellStyle name="xl32" xfId="35"/>
    <cellStyle name="xl3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1">
      <selection activeCell="Q16" sqref="Q16"/>
    </sheetView>
  </sheetViews>
  <sheetFormatPr defaultColWidth="9.00390625" defaultRowHeight="12.75"/>
  <cols>
    <col min="1" max="1" width="9.125" style="1" customWidth="1"/>
    <col min="2" max="4" width="9.125" style="2" customWidth="1"/>
    <col min="5" max="5" width="31.625" style="2" customWidth="1"/>
    <col min="6" max="6" width="16.375" style="2" customWidth="1"/>
    <col min="7" max="7" width="9.125" style="4" hidden="1" customWidth="1"/>
    <col min="8" max="8" width="6.75390625" style="4" hidden="1" customWidth="1"/>
    <col min="9" max="9" width="7.375" style="4" hidden="1" customWidth="1"/>
    <col min="10" max="10" width="11.00390625" style="5" customWidth="1"/>
    <col min="11" max="11" width="15.375" style="5" customWidth="1"/>
    <col min="12" max="12" width="6.375" style="5" hidden="1" customWidth="1"/>
    <col min="13" max="13" width="14.125" style="6" customWidth="1"/>
    <col min="14" max="15" width="12.25390625" style="6" hidden="1" customWidth="1"/>
    <col min="16" max="16384" width="9.125" style="1" customWidth="1"/>
  </cols>
  <sheetData>
    <row r="1" ht="21.75" customHeight="1">
      <c r="F1" s="8" t="s">
        <v>100</v>
      </c>
    </row>
    <row r="2" ht="15.75">
      <c r="F2" s="8" t="s">
        <v>102</v>
      </c>
    </row>
    <row r="3" spans="6:15" ht="15.75">
      <c r="F3" s="9" t="s">
        <v>89</v>
      </c>
      <c r="N3" s="7"/>
      <c r="O3" s="7"/>
    </row>
    <row r="4" ht="12.75">
      <c r="F4" s="2" t="s">
        <v>101</v>
      </c>
    </row>
    <row r="6" spans="1:13" ht="12.75" customHeight="1">
      <c r="A6" s="69" t="s">
        <v>93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3"/>
      <c r="M6" s="3"/>
    </row>
    <row r="7" spans="1:13" ht="13.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3"/>
      <c r="M7" s="3"/>
    </row>
    <row r="8" spans="1:13" ht="13.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3"/>
      <c r="M8" s="3"/>
    </row>
    <row r="9" spans="1:13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3"/>
      <c r="M9" s="3"/>
    </row>
    <row r="10" spans="1:13" ht="13.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3"/>
      <c r="M10" s="3"/>
    </row>
    <row r="11" spans="1:13" ht="13.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3"/>
      <c r="M11" s="3"/>
    </row>
    <row r="12" spans="1:13" ht="54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3"/>
      <c r="M12" s="3"/>
    </row>
    <row r="13" spans="1:11" ht="36.75" customHeight="1">
      <c r="A13" s="70" t="s">
        <v>0</v>
      </c>
      <c r="B13" s="70"/>
      <c r="C13" s="70"/>
      <c r="D13" s="70"/>
      <c r="E13" s="70"/>
      <c r="F13" s="70" t="s">
        <v>1</v>
      </c>
      <c r="G13" s="70"/>
      <c r="H13" s="70"/>
      <c r="I13" s="70"/>
      <c r="J13" s="70"/>
      <c r="K13" s="74" t="s">
        <v>94</v>
      </c>
    </row>
    <row r="14" spans="1:11" ht="31.5">
      <c r="A14" s="70"/>
      <c r="B14" s="70"/>
      <c r="C14" s="70"/>
      <c r="D14" s="70"/>
      <c r="E14" s="70"/>
      <c r="F14" s="10" t="s">
        <v>79</v>
      </c>
      <c r="G14" s="10" t="s">
        <v>2</v>
      </c>
      <c r="H14" s="11"/>
      <c r="I14" s="12"/>
      <c r="J14" s="10" t="s">
        <v>80</v>
      </c>
      <c r="K14" s="74"/>
    </row>
    <row r="15" spans="1:11" ht="18.75" customHeight="1">
      <c r="A15" s="71" t="s">
        <v>3</v>
      </c>
      <c r="B15" s="72"/>
      <c r="C15" s="72"/>
      <c r="D15" s="72"/>
      <c r="E15" s="73"/>
      <c r="F15" s="13" t="s">
        <v>4</v>
      </c>
      <c r="G15" s="13" t="s">
        <v>5</v>
      </c>
      <c r="H15" s="14">
        <f>H16+H83+H87+H92</f>
        <v>0</v>
      </c>
      <c r="I15" s="15"/>
      <c r="J15" s="13" t="s">
        <v>5</v>
      </c>
      <c r="K15" s="14">
        <f>K16+K83+K87+K92+K98+K102</f>
        <v>14406.311999999998</v>
      </c>
    </row>
    <row r="16" spans="1:11" ht="56.25" customHeight="1">
      <c r="A16" s="75" t="s">
        <v>103</v>
      </c>
      <c r="B16" s="76"/>
      <c r="C16" s="76"/>
      <c r="D16" s="76"/>
      <c r="E16" s="77"/>
      <c r="F16" s="16" t="s">
        <v>6</v>
      </c>
      <c r="G16" s="17"/>
      <c r="H16" s="17"/>
      <c r="I16" s="17"/>
      <c r="J16" s="16" t="s">
        <v>5</v>
      </c>
      <c r="K16" s="18">
        <f>K17+K31+K34+K36+K38+K41+K49+K52+K71+K73+K78+K69+K81+K29+K76</f>
        <v>11649.859</v>
      </c>
    </row>
    <row r="17" spans="1:11" ht="36.75" customHeight="1">
      <c r="A17" s="41" t="s">
        <v>7</v>
      </c>
      <c r="B17" s="42"/>
      <c r="C17" s="42"/>
      <c r="D17" s="42"/>
      <c r="E17" s="43"/>
      <c r="F17" s="19" t="s">
        <v>8</v>
      </c>
      <c r="G17" s="15"/>
      <c r="H17" s="15"/>
      <c r="I17" s="15"/>
      <c r="J17" s="19" t="s">
        <v>5</v>
      </c>
      <c r="K17" s="20">
        <f>K18+K20+K25</f>
        <v>6460.3</v>
      </c>
    </row>
    <row r="18" spans="1:11" ht="19.5" customHeight="1">
      <c r="A18" s="60" t="s">
        <v>9</v>
      </c>
      <c r="B18" s="61"/>
      <c r="C18" s="61"/>
      <c r="D18" s="61"/>
      <c r="E18" s="62"/>
      <c r="F18" s="19" t="s">
        <v>10</v>
      </c>
      <c r="G18" s="15"/>
      <c r="H18" s="15"/>
      <c r="I18" s="15"/>
      <c r="J18" s="19" t="s">
        <v>5</v>
      </c>
      <c r="K18" s="20">
        <f>K19</f>
        <v>1332.1000000000001</v>
      </c>
    </row>
    <row r="19" spans="1:13" ht="69" customHeight="1">
      <c r="A19" s="44" t="s">
        <v>11</v>
      </c>
      <c r="B19" s="45"/>
      <c r="C19" s="45"/>
      <c r="D19" s="45"/>
      <c r="E19" s="46"/>
      <c r="F19" s="21" t="s">
        <v>10</v>
      </c>
      <c r="G19" s="15"/>
      <c r="H19" s="15"/>
      <c r="I19" s="15"/>
      <c r="J19" s="22" t="s">
        <v>69</v>
      </c>
      <c r="K19" s="23">
        <f>735.9+212.5+200+183.7</f>
        <v>1332.1000000000001</v>
      </c>
      <c r="M19" s="6">
        <v>183.7</v>
      </c>
    </row>
    <row r="20" spans="1:11" ht="18" customHeight="1">
      <c r="A20" s="57" t="s">
        <v>12</v>
      </c>
      <c r="B20" s="58"/>
      <c r="C20" s="58"/>
      <c r="D20" s="58"/>
      <c r="E20" s="59"/>
      <c r="F20" s="19" t="s">
        <v>13</v>
      </c>
      <c r="G20" s="15"/>
      <c r="H20" s="15"/>
      <c r="I20" s="15"/>
      <c r="J20" s="24" t="s">
        <v>5</v>
      </c>
      <c r="K20" s="20">
        <f>K21+K22+K24+K23</f>
        <v>2639.7000000000003</v>
      </c>
    </row>
    <row r="21" spans="1:13" ht="63" customHeight="1">
      <c r="A21" s="44" t="s">
        <v>11</v>
      </c>
      <c r="B21" s="45"/>
      <c r="C21" s="45"/>
      <c r="D21" s="45"/>
      <c r="E21" s="46"/>
      <c r="F21" s="21" t="s">
        <v>13</v>
      </c>
      <c r="G21" s="15"/>
      <c r="H21" s="15"/>
      <c r="I21" s="15"/>
      <c r="J21" s="22" t="s">
        <v>69</v>
      </c>
      <c r="K21" s="23">
        <f>2451.8+41.8</f>
        <v>2493.6000000000004</v>
      </c>
      <c r="M21" s="6">
        <v>41.8</v>
      </c>
    </row>
    <row r="22" spans="1:11" ht="33" customHeight="1">
      <c r="A22" s="44" t="s">
        <v>14</v>
      </c>
      <c r="B22" s="45"/>
      <c r="C22" s="45"/>
      <c r="D22" s="45"/>
      <c r="E22" s="46"/>
      <c r="F22" s="21" t="s">
        <v>13</v>
      </c>
      <c r="G22" s="15"/>
      <c r="H22" s="15"/>
      <c r="I22" s="15"/>
      <c r="J22" s="22" t="s">
        <v>70</v>
      </c>
      <c r="K22" s="23">
        <v>131.2</v>
      </c>
    </row>
    <row r="23" spans="1:11" ht="18.75" customHeight="1">
      <c r="A23" s="54" t="s">
        <v>87</v>
      </c>
      <c r="B23" s="55"/>
      <c r="C23" s="55"/>
      <c r="D23" s="55"/>
      <c r="E23" s="56"/>
      <c r="F23" s="21" t="s">
        <v>13</v>
      </c>
      <c r="G23" s="15"/>
      <c r="H23" s="15"/>
      <c r="I23" s="15"/>
      <c r="J23" s="22" t="s">
        <v>88</v>
      </c>
      <c r="K23" s="23">
        <v>14.9</v>
      </c>
    </row>
    <row r="24" spans="1:11" ht="18.75" customHeight="1" hidden="1">
      <c r="A24" s="54" t="s">
        <v>15</v>
      </c>
      <c r="B24" s="55"/>
      <c r="C24" s="55"/>
      <c r="D24" s="55"/>
      <c r="E24" s="56"/>
      <c r="F24" s="21" t="s">
        <v>13</v>
      </c>
      <c r="G24" s="15"/>
      <c r="H24" s="15"/>
      <c r="I24" s="15"/>
      <c r="J24" s="22" t="s">
        <v>71</v>
      </c>
      <c r="K24" s="23">
        <v>0</v>
      </c>
    </row>
    <row r="25" spans="1:11" ht="18.75" customHeight="1">
      <c r="A25" s="60" t="s">
        <v>16</v>
      </c>
      <c r="B25" s="61"/>
      <c r="C25" s="61"/>
      <c r="D25" s="61"/>
      <c r="E25" s="62"/>
      <c r="F25" s="24" t="s">
        <v>17</v>
      </c>
      <c r="G25" s="15"/>
      <c r="H25" s="15"/>
      <c r="I25" s="15"/>
      <c r="J25" s="24" t="s">
        <v>5</v>
      </c>
      <c r="K25" s="20">
        <f>K26+K27+K28</f>
        <v>2488.5</v>
      </c>
    </row>
    <row r="26" spans="1:13" ht="69" customHeight="1">
      <c r="A26" s="44" t="s">
        <v>11</v>
      </c>
      <c r="B26" s="45"/>
      <c r="C26" s="45"/>
      <c r="D26" s="45"/>
      <c r="E26" s="46"/>
      <c r="F26" s="22" t="s">
        <v>17</v>
      </c>
      <c r="G26" s="15"/>
      <c r="H26" s="15"/>
      <c r="I26" s="15"/>
      <c r="J26" s="22" t="s">
        <v>69</v>
      </c>
      <c r="K26" s="23">
        <f>1678.2+140.8</f>
        <v>1819</v>
      </c>
      <c r="M26" s="6">
        <v>140.8</v>
      </c>
    </row>
    <row r="27" spans="1:13" ht="35.25" customHeight="1">
      <c r="A27" s="44" t="s">
        <v>14</v>
      </c>
      <c r="B27" s="45"/>
      <c r="C27" s="45"/>
      <c r="D27" s="45"/>
      <c r="E27" s="46"/>
      <c r="F27" s="22" t="s">
        <v>17</v>
      </c>
      <c r="G27" s="15"/>
      <c r="H27" s="15"/>
      <c r="I27" s="15"/>
      <c r="J27" s="22" t="s">
        <v>70</v>
      </c>
      <c r="K27" s="23">
        <f>599.1+47.7+20</f>
        <v>666.8000000000001</v>
      </c>
      <c r="M27" s="6">
        <v>20</v>
      </c>
    </row>
    <row r="28" spans="1:11" ht="21.75" customHeight="1">
      <c r="A28" s="54" t="s">
        <v>15</v>
      </c>
      <c r="B28" s="55"/>
      <c r="C28" s="55"/>
      <c r="D28" s="55"/>
      <c r="E28" s="56"/>
      <c r="F28" s="22" t="s">
        <v>17</v>
      </c>
      <c r="G28" s="15"/>
      <c r="H28" s="15"/>
      <c r="I28" s="15"/>
      <c r="J28" s="22" t="s">
        <v>71</v>
      </c>
      <c r="K28" s="23">
        <v>2.7</v>
      </c>
    </row>
    <row r="29" spans="1:11" ht="24" customHeight="1">
      <c r="A29" s="54" t="s">
        <v>108</v>
      </c>
      <c r="B29" s="55"/>
      <c r="C29" s="55"/>
      <c r="D29" s="55"/>
      <c r="E29" s="56"/>
      <c r="F29" s="25" t="s">
        <v>95</v>
      </c>
      <c r="G29" s="26"/>
      <c r="H29" s="26"/>
      <c r="I29" s="26"/>
      <c r="J29" s="25" t="s">
        <v>5</v>
      </c>
      <c r="K29" s="20">
        <f>K30</f>
        <v>223.7</v>
      </c>
    </row>
    <row r="30" spans="1:11" ht="17.25" customHeight="1">
      <c r="A30" s="54" t="s">
        <v>96</v>
      </c>
      <c r="B30" s="55"/>
      <c r="C30" s="55"/>
      <c r="D30" s="55"/>
      <c r="E30" s="56"/>
      <c r="F30" s="22" t="s">
        <v>95</v>
      </c>
      <c r="G30" s="15"/>
      <c r="H30" s="15"/>
      <c r="I30" s="15"/>
      <c r="J30" s="22" t="s">
        <v>71</v>
      </c>
      <c r="K30" s="23">
        <f>100+123.7</f>
        <v>223.7</v>
      </c>
    </row>
    <row r="31" spans="1:11" ht="50.25" customHeight="1">
      <c r="A31" s="41" t="s">
        <v>18</v>
      </c>
      <c r="B31" s="42"/>
      <c r="C31" s="42"/>
      <c r="D31" s="42"/>
      <c r="E31" s="43"/>
      <c r="F31" s="24" t="s">
        <v>19</v>
      </c>
      <c r="G31" s="15"/>
      <c r="H31" s="15"/>
      <c r="I31" s="15"/>
      <c r="J31" s="24" t="s">
        <v>5</v>
      </c>
      <c r="K31" s="20">
        <f>K32+K33</f>
        <v>1052.7</v>
      </c>
    </row>
    <row r="32" spans="1:13" ht="30" customHeight="1">
      <c r="A32" s="44" t="s">
        <v>14</v>
      </c>
      <c r="B32" s="45"/>
      <c r="C32" s="45"/>
      <c r="D32" s="45"/>
      <c r="E32" s="46"/>
      <c r="F32" s="22" t="s">
        <v>19</v>
      </c>
      <c r="G32" s="15"/>
      <c r="H32" s="15"/>
      <c r="I32" s="15"/>
      <c r="J32" s="22" t="s">
        <v>70</v>
      </c>
      <c r="K32" s="23">
        <f>371.7+29.6-30-12.7+20.8+625.8</f>
        <v>1005.2</v>
      </c>
      <c r="M32" s="6">
        <v>625.8</v>
      </c>
    </row>
    <row r="33" spans="1:13" ht="15.75">
      <c r="A33" s="54" t="s">
        <v>15</v>
      </c>
      <c r="B33" s="55"/>
      <c r="C33" s="55"/>
      <c r="D33" s="55"/>
      <c r="E33" s="56"/>
      <c r="F33" s="22" t="s">
        <v>19</v>
      </c>
      <c r="G33" s="15"/>
      <c r="H33" s="15"/>
      <c r="I33" s="15"/>
      <c r="J33" s="22" t="s">
        <v>71</v>
      </c>
      <c r="K33" s="23">
        <f>12.7+34.8</f>
        <v>47.5</v>
      </c>
      <c r="M33" s="6">
        <v>34.8</v>
      </c>
    </row>
    <row r="34" spans="1:11" ht="21" customHeight="1">
      <c r="A34" s="41" t="s">
        <v>109</v>
      </c>
      <c r="B34" s="42"/>
      <c r="C34" s="42"/>
      <c r="D34" s="42"/>
      <c r="E34" s="43"/>
      <c r="F34" s="24" t="s">
        <v>20</v>
      </c>
      <c r="G34" s="15"/>
      <c r="H34" s="15"/>
      <c r="I34" s="15"/>
      <c r="J34" s="24" t="s">
        <v>5</v>
      </c>
      <c r="K34" s="27">
        <f>K35</f>
        <v>10</v>
      </c>
    </row>
    <row r="35" spans="1:11" ht="30" customHeight="1">
      <c r="A35" s="54" t="s">
        <v>15</v>
      </c>
      <c r="B35" s="55"/>
      <c r="C35" s="55"/>
      <c r="D35" s="55"/>
      <c r="E35" s="56"/>
      <c r="F35" s="21" t="s">
        <v>20</v>
      </c>
      <c r="G35" s="15"/>
      <c r="H35" s="15"/>
      <c r="I35" s="15"/>
      <c r="J35" s="22" t="s">
        <v>71</v>
      </c>
      <c r="K35" s="28">
        <f>10</f>
        <v>10</v>
      </c>
    </row>
    <row r="36" spans="1:11" ht="28.5" customHeight="1">
      <c r="A36" s="41" t="s">
        <v>21</v>
      </c>
      <c r="B36" s="42"/>
      <c r="C36" s="42"/>
      <c r="D36" s="42"/>
      <c r="E36" s="43"/>
      <c r="F36" s="24" t="s">
        <v>22</v>
      </c>
      <c r="G36" s="15"/>
      <c r="H36" s="15"/>
      <c r="I36" s="15"/>
      <c r="J36" s="24" t="s">
        <v>5</v>
      </c>
      <c r="K36" s="20">
        <f>K37</f>
        <v>155.51999999999998</v>
      </c>
    </row>
    <row r="37" spans="1:13" ht="33" customHeight="1">
      <c r="A37" s="44" t="s">
        <v>14</v>
      </c>
      <c r="B37" s="45"/>
      <c r="C37" s="45"/>
      <c r="D37" s="45"/>
      <c r="E37" s="46"/>
      <c r="F37" s="21" t="s">
        <v>22</v>
      </c>
      <c r="G37" s="15"/>
      <c r="H37" s="15"/>
      <c r="I37" s="15"/>
      <c r="J37" s="22" t="s">
        <v>70</v>
      </c>
      <c r="K37" s="23">
        <f>224-25.67-98+55.19</f>
        <v>155.51999999999998</v>
      </c>
      <c r="M37" s="6">
        <v>55.19</v>
      </c>
    </row>
    <row r="38" spans="1:11" ht="18.75" customHeight="1">
      <c r="A38" s="60" t="s">
        <v>24</v>
      </c>
      <c r="B38" s="61"/>
      <c r="C38" s="61"/>
      <c r="D38" s="61"/>
      <c r="E38" s="62"/>
      <c r="F38" s="19" t="s">
        <v>25</v>
      </c>
      <c r="G38" s="15"/>
      <c r="H38" s="15"/>
      <c r="I38" s="15"/>
      <c r="J38" s="24" t="s">
        <v>5</v>
      </c>
      <c r="K38" s="20">
        <f>K39</f>
        <v>160.139</v>
      </c>
    </row>
    <row r="39" spans="1:11" ht="25.5" customHeight="1">
      <c r="A39" s="54" t="s">
        <v>26</v>
      </c>
      <c r="B39" s="55"/>
      <c r="C39" s="55"/>
      <c r="D39" s="55"/>
      <c r="E39" s="56"/>
      <c r="F39" s="21" t="s">
        <v>27</v>
      </c>
      <c r="G39" s="15"/>
      <c r="H39" s="15"/>
      <c r="I39" s="15"/>
      <c r="J39" s="22" t="s">
        <v>5</v>
      </c>
      <c r="K39" s="23">
        <f>K40</f>
        <v>160.139</v>
      </c>
    </row>
    <row r="40" spans="1:13" ht="18.75" customHeight="1">
      <c r="A40" s="54" t="s">
        <v>15</v>
      </c>
      <c r="B40" s="55"/>
      <c r="C40" s="55"/>
      <c r="D40" s="55"/>
      <c r="E40" s="56"/>
      <c r="F40" s="21" t="s">
        <v>27</v>
      </c>
      <c r="G40" s="15"/>
      <c r="H40" s="15"/>
      <c r="I40" s="15"/>
      <c r="J40" s="22" t="s">
        <v>71</v>
      </c>
      <c r="K40" s="23">
        <f>1+63.5-63.5+63.5+81.639+14-14+14</f>
        <v>160.139</v>
      </c>
      <c r="M40" s="40"/>
    </row>
    <row r="41" spans="1:11" ht="21" customHeight="1">
      <c r="A41" s="57" t="s">
        <v>28</v>
      </c>
      <c r="B41" s="58"/>
      <c r="C41" s="58"/>
      <c r="D41" s="58"/>
      <c r="E41" s="59"/>
      <c r="F41" s="24" t="s">
        <v>29</v>
      </c>
      <c r="G41" s="15"/>
      <c r="H41" s="15"/>
      <c r="I41" s="15"/>
      <c r="J41" s="24" t="s">
        <v>5</v>
      </c>
      <c r="K41" s="20">
        <f>K42+K45</f>
        <v>604.9</v>
      </c>
    </row>
    <row r="42" spans="1:11" ht="32.25" customHeight="1">
      <c r="A42" s="41" t="s">
        <v>30</v>
      </c>
      <c r="B42" s="42"/>
      <c r="C42" s="42"/>
      <c r="D42" s="42"/>
      <c r="E42" s="43"/>
      <c r="F42" s="24" t="s">
        <v>31</v>
      </c>
      <c r="G42" s="15"/>
      <c r="H42" s="15"/>
      <c r="I42" s="15"/>
      <c r="J42" s="24" t="s">
        <v>5</v>
      </c>
      <c r="K42" s="20">
        <f>K43+K44</f>
        <v>602.9</v>
      </c>
    </row>
    <row r="43" spans="1:13" ht="34.5" customHeight="1">
      <c r="A43" s="44" t="s">
        <v>14</v>
      </c>
      <c r="B43" s="45"/>
      <c r="C43" s="45"/>
      <c r="D43" s="45"/>
      <c r="E43" s="46"/>
      <c r="F43" s="22" t="s">
        <v>31</v>
      </c>
      <c r="G43" s="15"/>
      <c r="H43" s="15"/>
      <c r="I43" s="15"/>
      <c r="J43" s="22" t="s">
        <v>70</v>
      </c>
      <c r="K43" s="23">
        <f>620-20-15.1-25.7+28.6</f>
        <v>587.8</v>
      </c>
      <c r="M43" s="6">
        <v>28.6</v>
      </c>
    </row>
    <row r="44" spans="1:11" ht="21" customHeight="1">
      <c r="A44" s="54" t="s">
        <v>15</v>
      </c>
      <c r="B44" s="55"/>
      <c r="C44" s="55"/>
      <c r="D44" s="55"/>
      <c r="E44" s="56"/>
      <c r="F44" s="22" t="s">
        <v>31</v>
      </c>
      <c r="G44" s="15"/>
      <c r="H44" s="15"/>
      <c r="I44" s="15"/>
      <c r="J44" s="22" t="s">
        <v>71</v>
      </c>
      <c r="K44" s="28">
        <v>15.1</v>
      </c>
    </row>
    <row r="45" spans="1:11" ht="18" customHeight="1">
      <c r="A45" s="60" t="s">
        <v>32</v>
      </c>
      <c r="B45" s="61"/>
      <c r="C45" s="61"/>
      <c r="D45" s="61"/>
      <c r="E45" s="62"/>
      <c r="F45" s="24" t="s">
        <v>33</v>
      </c>
      <c r="G45" s="15"/>
      <c r="H45" s="15"/>
      <c r="I45" s="15"/>
      <c r="J45" s="24" t="s">
        <v>5</v>
      </c>
      <c r="K45" s="20">
        <f>K46</f>
        <v>2.0000000000000018</v>
      </c>
    </row>
    <row r="46" spans="1:13" ht="30.75" customHeight="1">
      <c r="A46" s="44" t="s">
        <v>14</v>
      </c>
      <c r="B46" s="45"/>
      <c r="C46" s="45"/>
      <c r="D46" s="45"/>
      <c r="E46" s="46"/>
      <c r="F46" s="22" t="s">
        <v>33</v>
      </c>
      <c r="G46" s="15"/>
      <c r="H46" s="15"/>
      <c r="I46" s="15"/>
      <c r="J46" s="22" t="s">
        <v>70</v>
      </c>
      <c r="K46" s="23">
        <f>29.87-0.08-15.8-11.99</f>
        <v>2.0000000000000018</v>
      </c>
      <c r="M46" s="40">
        <v>-11.99</v>
      </c>
    </row>
    <row r="47" spans="1:11" ht="46.5" customHeight="1" hidden="1">
      <c r="A47" s="41" t="s">
        <v>34</v>
      </c>
      <c r="B47" s="42"/>
      <c r="C47" s="42"/>
      <c r="D47" s="42"/>
      <c r="E47" s="43"/>
      <c r="F47" s="24" t="s">
        <v>35</v>
      </c>
      <c r="G47" s="15"/>
      <c r="H47" s="15"/>
      <c r="I47" s="15"/>
      <c r="J47" s="24" t="s">
        <v>5</v>
      </c>
      <c r="K47" s="20">
        <f>K48</f>
        <v>0</v>
      </c>
    </row>
    <row r="48" spans="1:11" ht="12" customHeight="1" hidden="1">
      <c r="A48" s="54" t="s">
        <v>15</v>
      </c>
      <c r="B48" s="55"/>
      <c r="C48" s="55"/>
      <c r="D48" s="55"/>
      <c r="E48" s="56"/>
      <c r="F48" s="22" t="s">
        <v>35</v>
      </c>
      <c r="G48" s="15"/>
      <c r="H48" s="15"/>
      <c r="I48" s="15"/>
      <c r="J48" s="22" t="s">
        <v>71</v>
      </c>
      <c r="K48" s="23">
        <v>0</v>
      </c>
    </row>
    <row r="49" spans="1:11" ht="12.75" customHeight="1" hidden="1">
      <c r="A49" s="41" t="s">
        <v>36</v>
      </c>
      <c r="B49" s="42"/>
      <c r="C49" s="42"/>
      <c r="D49" s="42"/>
      <c r="E49" s="43"/>
      <c r="F49" s="24" t="s">
        <v>37</v>
      </c>
      <c r="G49" s="15"/>
      <c r="H49" s="15"/>
      <c r="I49" s="15"/>
      <c r="J49" s="24" t="s">
        <v>5</v>
      </c>
      <c r="K49" s="20">
        <f>K50</f>
        <v>0</v>
      </c>
    </row>
    <row r="50" spans="1:11" ht="12.75" customHeight="1" hidden="1">
      <c r="A50" s="51" t="s">
        <v>38</v>
      </c>
      <c r="B50" s="52"/>
      <c r="C50" s="52"/>
      <c r="D50" s="52"/>
      <c r="E50" s="53"/>
      <c r="F50" s="22" t="s">
        <v>39</v>
      </c>
      <c r="G50" s="15"/>
      <c r="H50" s="15"/>
      <c r="I50" s="15"/>
      <c r="J50" s="22" t="s">
        <v>5</v>
      </c>
      <c r="K50" s="23">
        <f>K51</f>
        <v>0</v>
      </c>
    </row>
    <row r="51" spans="1:11" ht="12.75" customHeight="1" hidden="1">
      <c r="A51" s="44" t="s">
        <v>14</v>
      </c>
      <c r="B51" s="45"/>
      <c r="C51" s="45"/>
      <c r="D51" s="45"/>
      <c r="E51" s="46"/>
      <c r="F51" s="21" t="s">
        <v>39</v>
      </c>
      <c r="G51" s="15"/>
      <c r="H51" s="15"/>
      <c r="I51" s="15"/>
      <c r="J51" s="22" t="s">
        <v>70</v>
      </c>
      <c r="K51" s="23">
        <v>0</v>
      </c>
    </row>
    <row r="52" spans="1:11" ht="50.25" customHeight="1">
      <c r="A52" s="41" t="s">
        <v>40</v>
      </c>
      <c r="B52" s="42"/>
      <c r="C52" s="42"/>
      <c r="D52" s="42"/>
      <c r="E52" s="43"/>
      <c r="F52" s="24" t="s">
        <v>41</v>
      </c>
      <c r="G52" s="15"/>
      <c r="H52" s="15"/>
      <c r="I52" s="15"/>
      <c r="J52" s="24" t="s">
        <v>5</v>
      </c>
      <c r="K52" s="20">
        <f>K53+K55+K57+K59+K61+K67+K63+K65</f>
        <v>268.9</v>
      </c>
    </row>
    <row r="53" spans="1:11" ht="42.75" customHeight="1">
      <c r="A53" s="41" t="s">
        <v>42</v>
      </c>
      <c r="B53" s="42"/>
      <c r="C53" s="42"/>
      <c r="D53" s="42"/>
      <c r="E53" s="43"/>
      <c r="F53" s="24" t="s">
        <v>43</v>
      </c>
      <c r="G53" s="15"/>
      <c r="H53" s="15"/>
      <c r="I53" s="15"/>
      <c r="J53" s="24" t="s">
        <v>5</v>
      </c>
      <c r="K53" s="27">
        <f>K54</f>
        <v>61.4</v>
      </c>
    </row>
    <row r="54" spans="1:11" ht="24" customHeight="1">
      <c r="A54" s="51" t="s">
        <v>44</v>
      </c>
      <c r="B54" s="52"/>
      <c r="C54" s="52"/>
      <c r="D54" s="52"/>
      <c r="E54" s="53"/>
      <c r="F54" s="22" t="s">
        <v>43</v>
      </c>
      <c r="G54" s="15"/>
      <c r="H54" s="15"/>
      <c r="I54" s="15"/>
      <c r="J54" s="22" t="s">
        <v>72</v>
      </c>
      <c r="K54" s="28">
        <v>61.4</v>
      </c>
    </row>
    <row r="55" spans="1:11" ht="50.25" customHeight="1">
      <c r="A55" s="41" t="s">
        <v>110</v>
      </c>
      <c r="B55" s="42"/>
      <c r="C55" s="42"/>
      <c r="D55" s="42"/>
      <c r="E55" s="43"/>
      <c r="F55" s="24" t="s">
        <v>45</v>
      </c>
      <c r="G55" s="15"/>
      <c r="H55" s="15"/>
      <c r="I55" s="15"/>
      <c r="J55" s="24" t="s">
        <v>5</v>
      </c>
      <c r="K55" s="27">
        <f>K56</f>
        <v>12.8</v>
      </c>
    </row>
    <row r="56" spans="1:11" ht="19.5" customHeight="1">
      <c r="A56" s="51" t="s">
        <v>44</v>
      </c>
      <c r="B56" s="52"/>
      <c r="C56" s="52"/>
      <c r="D56" s="52"/>
      <c r="E56" s="53"/>
      <c r="F56" s="22" t="s">
        <v>45</v>
      </c>
      <c r="G56" s="15"/>
      <c r="H56" s="15"/>
      <c r="I56" s="15"/>
      <c r="J56" s="22" t="s">
        <v>72</v>
      </c>
      <c r="K56" s="28">
        <v>12.8</v>
      </c>
    </row>
    <row r="57" spans="1:11" ht="409.5" customHeight="1">
      <c r="A57" s="66" t="s">
        <v>111</v>
      </c>
      <c r="B57" s="67"/>
      <c r="C57" s="67"/>
      <c r="D57" s="67"/>
      <c r="E57" s="68"/>
      <c r="F57" s="24" t="s">
        <v>46</v>
      </c>
      <c r="G57" s="15"/>
      <c r="H57" s="15"/>
      <c r="I57" s="15"/>
      <c r="J57" s="24" t="s">
        <v>5</v>
      </c>
      <c r="K57" s="27">
        <f>K58</f>
        <v>55.8</v>
      </c>
    </row>
    <row r="58" spans="1:11" ht="15.75">
      <c r="A58" s="51" t="s">
        <v>44</v>
      </c>
      <c r="B58" s="52"/>
      <c r="C58" s="52"/>
      <c r="D58" s="52"/>
      <c r="E58" s="53"/>
      <c r="F58" s="22" t="s">
        <v>46</v>
      </c>
      <c r="G58" s="15"/>
      <c r="H58" s="15"/>
      <c r="I58" s="15"/>
      <c r="J58" s="22" t="s">
        <v>72</v>
      </c>
      <c r="K58" s="28">
        <v>55.8</v>
      </c>
    </row>
    <row r="59" spans="1:11" ht="48.75" customHeight="1">
      <c r="A59" s="41" t="s">
        <v>47</v>
      </c>
      <c r="B59" s="42"/>
      <c r="C59" s="42"/>
      <c r="D59" s="42"/>
      <c r="E59" s="43"/>
      <c r="F59" s="24" t="s">
        <v>48</v>
      </c>
      <c r="G59" s="15"/>
      <c r="H59" s="15"/>
      <c r="I59" s="15"/>
      <c r="J59" s="24" t="s">
        <v>5</v>
      </c>
      <c r="K59" s="27">
        <f>K60</f>
        <v>86.6</v>
      </c>
    </row>
    <row r="60" spans="1:11" ht="15.75">
      <c r="A60" s="51" t="s">
        <v>44</v>
      </c>
      <c r="B60" s="52"/>
      <c r="C60" s="52"/>
      <c r="D60" s="52"/>
      <c r="E60" s="53"/>
      <c r="F60" s="22" t="s">
        <v>48</v>
      </c>
      <c r="G60" s="15"/>
      <c r="H60" s="15"/>
      <c r="I60" s="15"/>
      <c r="J60" s="22" t="s">
        <v>72</v>
      </c>
      <c r="K60" s="28">
        <v>86.6</v>
      </c>
    </row>
    <row r="61" spans="1:11" ht="36" customHeight="1">
      <c r="A61" s="41" t="s">
        <v>49</v>
      </c>
      <c r="B61" s="42"/>
      <c r="C61" s="42"/>
      <c r="D61" s="42"/>
      <c r="E61" s="43"/>
      <c r="F61" s="24" t="s">
        <v>50</v>
      </c>
      <c r="G61" s="15"/>
      <c r="H61" s="15"/>
      <c r="I61" s="15"/>
      <c r="J61" s="24" t="s">
        <v>5</v>
      </c>
      <c r="K61" s="27">
        <f>K62</f>
        <v>36.8</v>
      </c>
    </row>
    <row r="62" spans="1:11" ht="15.75">
      <c r="A62" s="51" t="s">
        <v>44</v>
      </c>
      <c r="B62" s="52"/>
      <c r="C62" s="52"/>
      <c r="D62" s="52"/>
      <c r="E62" s="53"/>
      <c r="F62" s="22" t="s">
        <v>50</v>
      </c>
      <c r="G62" s="15"/>
      <c r="H62" s="15"/>
      <c r="I62" s="15"/>
      <c r="J62" s="22" t="s">
        <v>72</v>
      </c>
      <c r="K62" s="28">
        <v>36.8</v>
      </c>
    </row>
    <row r="63" spans="1:11" ht="72.75" customHeight="1">
      <c r="A63" s="41" t="s">
        <v>112</v>
      </c>
      <c r="B63" s="42"/>
      <c r="C63" s="42"/>
      <c r="D63" s="42"/>
      <c r="E63" s="43"/>
      <c r="F63" s="24" t="s">
        <v>51</v>
      </c>
      <c r="G63" s="15"/>
      <c r="H63" s="15"/>
      <c r="I63" s="15"/>
      <c r="J63" s="24" t="s">
        <v>5</v>
      </c>
      <c r="K63" s="27">
        <f>K64</f>
        <v>10.5</v>
      </c>
    </row>
    <row r="64" spans="1:11" ht="15.75" customHeight="1">
      <c r="A64" s="51" t="s">
        <v>44</v>
      </c>
      <c r="B64" s="52"/>
      <c r="C64" s="52"/>
      <c r="D64" s="52"/>
      <c r="E64" s="53"/>
      <c r="F64" s="22" t="s">
        <v>51</v>
      </c>
      <c r="G64" s="15"/>
      <c r="H64" s="15"/>
      <c r="I64" s="15"/>
      <c r="J64" s="22" t="s">
        <v>72</v>
      </c>
      <c r="K64" s="28">
        <v>10.5</v>
      </c>
    </row>
    <row r="65" spans="1:11" ht="27.75" customHeight="1" hidden="1">
      <c r="A65" s="41" t="s">
        <v>73</v>
      </c>
      <c r="B65" s="42"/>
      <c r="C65" s="42"/>
      <c r="D65" s="42"/>
      <c r="E65" s="43"/>
      <c r="F65" s="24" t="s">
        <v>74</v>
      </c>
      <c r="G65" s="24" t="s">
        <v>5</v>
      </c>
      <c r="H65" s="15"/>
      <c r="I65" s="15"/>
      <c r="J65" s="24" t="s">
        <v>5</v>
      </c>
      <c r="K65" s="27">
        <f>K66</f>
        <v>0</v>
      </c>
    </row>
    <row r="66" spans="1:11" ht="13.5" customHeight="1" hidden="1">
      <c r="A66" s="51" t="s">
        <v>44</v>
      </c>
      <c r="B66" s="52"/>
      <c r="C66" s="52"/>
      <c r="D66" s="52"/>
      <c r="E66" s="53"/>
      <c r="F66" s="22" t="s">
        <v>74</v>
      </c>
      <c r="G66" s="29" t="s">
        <v>72</v>
      </c>
      <c r="H66" s="15"/>
      <c r="I66" s="15"/>
      <c r="J66" s="22" t="s">
        <v>72</v>
      </c>
      <c r="K66" s="28">
        <v>0</v>
      </c>
    </row>
    <row r="67" spans="1:11" ht="51" customHeight="1">
      <c r="A67" s="41" t="s">
        <v>52</v>
      </c>
      <c r="B67" s="42"/>
      <c r="C67" s="42"/>
      <c r="D67" s="42"/>
      <c r="E67" s="43"/>
      <c r="F67" s="24" t="s">
        <v>53</v>
      </c>
      <c r="G67" s="15"/>
      <c r="H67" s="15"/>
      <c r="I67" s="15"/>
      <c r="J67" s="24" t="s">
        <v>5</v>
      </c>
      <c r="K67" s="27">
        <f>K68</f>
        <v>5</v>
      </c>
    </row>
    <row r="68" spans="1:11" ht="19.5" customHeight="1">
      <c r="A68" s="51" t="s">
        <v>44</v>
      </c>
      <c r="B68" s="52"/>
      <c r="C68" s="52"/>
      <c r="D68" s="52"/>
      <c r="E68" s="53"/>
      <c r="F68" s="22" t="s">
        <v>53</v>
      </c>
      <c r="G68" s="15"/>
      <c r="H68" s="15"/>
      <c r="I68" s="15"/>
      <c r="J68" s="22" t="s">
        <v>72</v>
      </c>
      <c r="K68" s="28">
        <v>5</v>
      </c>
    </row>
    <row r="69" spans="1:11" ht="15.75" customHeight="1">
      <c r="A69" s="57" t="s">
        <v>54</v>
      </c>
      <c r="B69" s="58"/>
      <c r="C69" s="58"/>
      <c r="D69" s="58"/>
      <c r="E69" s="59"/>
      <c r="F69" s="24" t="s">
        <v>55</v>
      </c>
      <c r="G69" s="15"/>
      <c r="H69" s="15"/>
      <c r="I69" s="15"/>
      <c r="J69" s="24" t="s">
        <v>5</v>
      </c>
      <c r="K69" s="20">
        <f>K70</f>
        <v>31</v>
      </c>
    </row>
    <row r="70" spans="1:11" ht="34.5" customHeight="1">
      <c r="A70" s="44" t="s">
        <v>14</v>
      </c>
      <c r="B70" s="45"/>
      <c r="C70" s="45"/>
      <c r="D70" s="45"/>
      <c r="E70" s="46"/>
      <c r="F70" s="21" t="s">
        <v>55</v>
      </c>
      <c r="G70" s="15"/>
      <c r="H70" s="15"/>
      <c r="I70" s="15"/>
      <c r="J70" s="22" t="s">
        <v>70</v>
      </c>
      <c r="K70" s="23">
        <f>20+10+1</f>
        <v>31</v>
      </c>
    </row>
    <row r="71" spans="1:11" ht="15.75" customHeight="1">
      <c r="A71" s="60" t="s">
        <v>56</v>
      </c>
      <c r="B71" s="61"/>
      <c r="C71" s="61"/>
      <c r="D71" s="61"/>
      <c r="E71" s="62"/>
      <c r="F71" s="19" t="s">
        <v>57</v>
      </c>
      <c r="G71" s="15"/>
      <c r="H71" s="15"/>
      <c r="I71" s="15"/>
      <c r="J71" s="24" t="s">
        <v>5</v>
      </c>
      <c r="K71" s="20">
        <f>K72</f>
        <v>9</v>
      </c>
    </row>
    <row r="72" spans="1:11" ht="15.75">
      <c r="A72" s="44" t="s">
        <v>14</v>
      </c>
      <c r="B72" s="45"/>
      <c r="C72" s="45"/>
      <c r="D72" s="45"/>
      <c r="E72" s="46"/>
      <c r="F72" s="21" t="s">
        <v>57</v>
      </c>
      <c r="G72" s="15"/>
      <c r="H72" s="15"/>
      <c r="I72" s="15"/>
      <c r="J72" s="22" t="s">
        <v>70</v>
      </c>
      <c r="K72" s="23">
        <f>10-1</f>
        <v>9</v>
      </c>
    </row>
    <row r="73" spans="1:11" ht="51" customHeight="1">
      <c r="A73" s="41" t="s">
        <v>58</v>
      </c>
      <c r="B73" s="42"/>
      <c r="C73" s="42"/>
      <c r="D73" s="42"/>
      <c r="E73" s="43"/>
      <c r="F73" s="24" t="s">
        <v>59</v>
      </c>
      <c r="G73" s="15"/>
      <c r="H73" s="15"/>
      <c r="I73" s="15"/>
      <c r="J73" s="24" t="s">
        <v>5</v>
      </c>
      <c r="K73" s="27">
        <f>K74</f>
        <v>0.6</v>
      </c>
    </row>
    <row r="74" spans="1:11" ht="30.75" customHeight="1">
      <c r="A74" s="44" t="s">
        <v>99</v>
      </c>
      <c r="B74" s="45"/>
      <c r="C74" s="45"/>
      <c r="D74" s="45"/>
      <c r="E74" s="46"/>
      <c r="F74" s="21" t="s">
        <v>60</v>
      </c>
      <c r="G74" s="15"/>
      <c r="H74" s="15"/>
      <c r="I74" s="15"/>
      <c r="J74" s="22" t="s">
        <v>5</v>
      </c>
      <c r="K74" s="28">
        <f>K75</f>
        <v>0.6</v>
      </c>
    </row>
    <row r="75" spans="1:11" ht="32.25" customHeight="1">
      <c r="A75" s="44" t="s">
        <v>14</v>
      </c>
      <c r="B75" s="45"/>
      <c r="C75" s="45"/>
      <c r="D75" s="45"/>
      <c r="E75" s="46"/>
      <c r="F75" s="21" t="s">
        <v>60</v>
      </c>
      <c r="G75" s="15"/>
      <c r="H75" s="15"/>
      <c r="I75" s="15"/>
      <c r="J75" s="22" t="s">
        <v>70</v>
      </c>
      <c r="K75" s="28">
        <v>0.6</v>
      </c>
    </row>
    <row r="76" spans="1:11" ht="21.75" customHeight="1">
      <c r="A76" s="63" t="s">
        <v>118</v>
      </c>
      <c r="B76" s="64"/>
      <c r="C76" s="64"/>
      <c r="D76" s="64"/>
      <c r="E76" s="65"/>
      <c r="F76" s="30" t="s">
        <v>117</v>
      </c>
      <c r="G76" s="26"/>
      <c r="H76" s="26"/>
      <c r="I76" s="26"/>
      <c r="J76" s="25" t="s">
        <v>5</v>
      </c>
      <c r="K76" s="27">
        <f>K77</f>
        <v>334.8</v>
      </c>
    </row>
    <row r="77" spans="1:11" ht="23.25" customHeight="1">
      <c r="A77" s="44" t="s">
        <v>15</v>
      </c>
      <c r="B77" s="45"/>
      <c r="C77" s="45"/>
      <c r="D77" s="45"/>
      <c r="E77" s="46"/>
      <c r="F77" s="21" t="s">
        <v>117</v>
      </c>
      <c r="G77" s="15"/>
      <c r="H77" s="15"/>
      <c r="I77" s="15"/>
      <c r="J77" s="22" t="s">
        <v>71</v>
      </c>
      <c r="K77" s="28">
        <v>334.8</v>
      </c>
    </row>
    <row r="78" spans="1:11" ht="35.25" customHeight="1">
      <c r="A78" s="41" t="s">
        <v>113</v>
      </c>
      <c r="B78" s="42"/>
      <c r="C78" s="42"/>
      <c r="D78" s="42"/>
      <c r="E78" s="43"/>
      <c r="F78" s="24" t="s">
        <v>61</v>
      </c>
      <c r="G78" s="15"/>
      <c r="H78" s="15"/>
      <c r="I78" s="15"/>
      <c r="J78" s="24" t="s">
        <v>5</v>
      </c>
      <c r="K78" s="20">
        <f>K79+K80</f>
        <v>282.5</v>
      </c>
    </row>
    <row r="79" spans="1:11" ht="62.25" customHeight="1">
      <c r="A79" s="44" t="s">
        <v>11</v>
      </c>
      <c r="B79" s="45"/>
      <c r="C79" s="45"/>
      <c r="D79" s="45"/>
      <c r="E79" s="46"/>
      <c r="F79" s="21" t="s">
        <v>61</v>
      </c>
      <c r="G79" s="15"/>
      <c r="H79" s="15"/>
      <c r="I79" s="15"/>
      <c r="J79" s="22" t="s">
        <v>69</v>
      </c>
      <c r="K79" s="23">
        <f>266.7+15.8</f>
        <v>282.5</v>
      </c>
    </row>
    <row r="80" spans="1:11" ht="0.75" customHeight="1">
      <c r="A80" s="54" t="s">
        <v>14</v>
      </c>
      <c r="B80" s="55"/>
      <c r="C80" s="55"/>
      <c r="D80" s="55"/>
      <c r="E80" s="56"/>
      <c r="F80" s="21" t="s">
        <v>61</v>
      </c>
      <c r="G80" s="15"/>
      <c r="H80" s="15"/>
      <c r="I80" s="15"/>
      <c r="J80" s="22" t="s">
        <v>70</v>
      </c>
      <c r="K80" s="23">
        <v>0</v>
      </c>
    </row>
    <row r="81" spans="1:11" ht="54.75" customHeight="1">
      <c r="A81" s="44" t="s">
        <v>114</v>
      </c>
      <c r="B81" s="45"/>
      <c r="C81" s="45"/>
      <c r="D81" s="45"/>
      <c r="E81" s="46"/>
      <c r="F81" s="30" t="s">
        <v>98</v>
      </c>
      <c r="G81" s="26"/>
      <c r="H81" s="26"/>
      <c r="I81" s="26"/>
      <c r="J81" s="25" t="s">
        <v>5</v>
      </c>
      <c r="K81" s="20">
        <f>K82</f>
        <v>2055.8</v>
      </c>
    </row>
    <row r="82" spans="1:11" ht="36.75" customHeight="1">
      <c r="A82" s="44" t="s">
        <v>14</v>
      </c>
      <c r="B82" s="45"/>
      <c r="C82" s="45"/>
      <c r="D82" s="45"/>
      <c r="E82" s="46"/>
      <c r="F82" s="21" t="s">
        <v>98</v>
      </c>
      <c r="G82" s="15"/>
      <c r="H82" s="15"/>
      <c r="I82" s="15"/>
      <c r="J82" s="22" t="s">
        <v>70</v>
      </c>
      <c r="K82" s="23">
        <f>1398.9+656.9</f>
        <v>2055.8</v>
      </c>
    </row>
    <row r="83" spans="1:11" ht="66" customHeight="1">
      <c r="A83" s="47" t="s">
        <v>106</v>
      </c>
      <c r="B83" s="48"/>
      <c r="C83" s="48"/>
      <c r="D83" s="48"/>
      <c r="E83" s="49"/>
      <c r="F83" s="16" t="s">
        <v>62</v>
      </c>
      <c r="G83" s="17"/>
      <c r="H83" s="17"/>
      <c r="I83" s="17"/>
      <c r="J83" s="16" t="s">
        <v>5</v>
      </c>
      <c r="K83" s="32">
        <f>K84</f>
        <v>32.47</v>
      </c>
    </row>
    <row r="84" spans="1:11" ht="24" customHeight="1">
      <c r="A84" s="41" t="s">
        <v>63</v>
      </c>
      <c r="B84" s="42"/>
      <c r="C84" s="42"/>
      <c r="D84" s="42"/>
      <c r="E84" s="43"/>
      <c r="F84" s="19" t="s">
        <v>64</v>
      </c>
      <c r="G84" s="15"/>
      <c r="H84" s="15"/>
      <c r="I84" s="15"/>
      <c r="J84" s="19" t="s">
        <v>5</v>
      </c>
      <c r="K84" s="27">
        <f>K85</f>
        <v>32.47</v>
      </c>
    </row>
    <row r="85" spans="1:11" ht="20.25" customHeight="1">
      <c r="A85" s="44" t="s">
        <v>65</v>
      </c>
      <c r="B85" s="45"/>
      <c r="C85" s="45"/>
      <c r="D85" s="45"/>
      <c r="E85" s="46"/>
      <c r="F85" s="21" t="s">
        <v>66</v>
      </c>
      <c r="G85" s="15"/>
      <c r="H85" s="15"/>
      <c r="I85" s="15"/>
      <c r="J85" s="21" t="s">
        <v>5</v>
      </c>
      <c r="K85" s="28">
        <f>K86</f>
        <v>32.47</v>
      </c>
    </row>
    <row r="86" spans="1:11" ht="36" customHeight="1">
      <c r="A86" s="44" t="s">
        <v>14</v>
      </c>
      <c r="B86" s="45"/>
      <c r="C86" s="45"/>
      <c r="D86" s="45"/>
      <c r="E86" s="46"/>
      <c r="F86" s="21" t="s">
        <v>66</v>
      </c>
      <c r="G86" s="15"/>
      <c r="H86" s="15"/>
      <c r="I86" s="15"/>
      <c r="J86" s="22" t="s">
        <v>70</v>
      </c>
      <c r="K86" s="28">
        <f>51-18.53</f>
        <v>32.47</v>
      </c>
    </row>
    <row r="87" spans="1:11" ht="51" customHeight="1">
      <c r="A87" s="47" t="s">
        <v>107</v>
      </c>
      <c r="B87" s="48"/>
      <c r="C87" s="48"/>
      <c r="D87" s="48"/>
      <c r="E87" s="49"/>
      <c r="F87" s="16" t="s">
        <v>67</v>
      </c>
      <c r="G87" s="17"/>
      <c r="H87" s="17"/>
      <c r="I87" s="17"/>
      <c r="J87" s="16" t="s">
        <v>5</v>
      </c>
      <c r="K87" s="18">
        <f>K88+K90</f>
        <v>1072.3</v>
      </c>
    </row>
    <row r="88" spans="1:11" ht="31.5" customHeight="1">
      <c r="A88" s="44" t="s">
        <v>115</v>
      </c>
      <c r="B88" s="45"/>
      <c r="C88" s="45"/>
      <c r="D88" s="45"/>
      <c r="E88" s="46"/>
      <c r="F88" s="21" t="s">
        <v>104</v>
      </c>
      <c r="G88" s="15"/>
      <c r="H88" s="15"/>
      <c r="I88" s="15"/>
      <c r="J88" s="22" t="s">
        <v>5</v>
      </c>
      <c r="K88" s="31">
        <f>K89</f>
        <v>1018.6</v>
      </c>
    </row>
    <row r="89" spans="1:11" ht="31.5" customHeight="1">
      <c r="A89" s="44" t="s">
        <v>97</v>
      </c>
      <c r="B89" s="45"/>
      <c r="C89" s="45"/>
      <c r="D89" s="45"/>
      <c r="E89" s="46"/>
      <c r="F89" s="21" t="s">
        <v>104</v>
      </c>
      <c r="G89" s="15"/>
      <c r="H89" s="15"/>
      <c r="I89" s="15"/>
      <c r="J89" s="22" t="s">
        <v>70</v>
      </c>
      <c r="K89" s="31">
        <v>1018.6</v>
      </c>
    </row>
    <row r="90" spans="1:11" ht="31.5" customHeight="1">
      <c r="A90" s="44" t="s">
        <v>116</v>
      </c>
      <c r="B90" s="45"/>
      <c r="C90" s="45"/>
      <c r="D90" s="45"/>
      <c r="E90" s="46"/>
      <c r="F90" s="21" t="s">
        <v>105</v>
      </c>
      <c r="G90" s="15"/>
      <c r="H90" s="15"/>
      <c r="I90" s="15"/>
      <c r="J90" s="22" t="s">
        <v>5</v>
      </c>
      <c r="K90" s="31">
        <f>K91</f>
        <v>53.7</v>
      </c>
    </row>
    <row r="91" spans="1:11" ht="38.25" customHeight="1">
      <c r="A91" s="44" t="s">
        <v>97</v>
      </c>
      <c r="B91" s="45"/>
      <c r="C91" s="45"/>
      <c r="D91" s="45"/>
      <c r="E91" s="46"/>
      <c r="F91" s="21" t="s">
        <v>105</v>
      </c>
      <c r="G91" s="15"/>
      <c r="H91" s="15"/>
      <c r="I91" s="15"/>
      <c r="J91" s="22" t="s">
        <v>70</v>
      </c>
      <c r="K91" s="23">
        <v>53.7</v>
      </c>
    </row>
    <row r="92" spans="1:11" ht="63.75" customHeight="1">
      <c r="A92" s="47" t="s">
        <v>90</v>
      </c>
      <c r="B92" s="48"/>
      <c r="C92" s="48"/>
      <c r="D92" s="48"/>
      <c r="E92" s="49"/>
      <c r="F92" s="16" t="s">
        <v>75</v>
      </c>
      <c r="G92" s="17"/>
      <c r="H92" s="17"/>
      <c r="I92" s="17"/>
      <c r="J92" s="16" t="s">
        <v>5</v>
      </c>
      <c r="K92" s="18">
        <f>K93+K96</f>
        <v>1631.683</v>
      </c>
    </row>
    <row r="93" spans="1:11" ht="16.5" customHeight="1">
      <c r="A93" s="41" t="s">
        <v>63</v>
      </c>
      <c r="B93" s="42"/>
      <c r="C93" s="42"/>
      <c r="D93" s="42"/>
      <c r="E93" s="43"/>
      <c r="F93" s="19" t="s">
        <v>76</v>
      </c>
      <c r="G93" s="15"/>
      <c r="H93" s="15"/>
      <c r="I93" s="15"/>
      <c r="J93" s="19" t="s">
        <v>5</v>
      </c>
      <c r="K93" s="20">
        <f>K94</f>
        <v>1215.683</v>
      </c>
    </row>
    <row r="94" spans="1:11" ht="20.25" customHeight="1">
      <c r="A94" s="44" t="s">
        <v>68</v>
      </c>
      <c r="B94" s="45"/>
      <c r="C94" s="45"/>
      <c r="D94" s="45"/>
      <c r="E94" s="46"/>
      <c r="F94" s="21" t="s">
        <v>77</v>
      </c>
      <c r="G94" s="15"/>
      <c r="H94" s="15"/>
      <c r="I94" s="15"/>
      <c r="J94" s="21" t="s">
        <v>5</v>
      </c>
      <c r="K94" s="23">
        <f>K95</f>
        <v>1215.683</v>
      </c>
    </row>
    <row r="95" spans="1:13" ht="30.75" customHeight="1">
      <c r="A95" s="78" t="s">
        <v>14</v>
      </c>
      <c r="B95" s="78"/>
      <c r="C95" s="78"/>
      <c r="D95" s="78"/>
      <c r="E95" s="78"/>
      <c r="F95" s="21" t="s">
        <v>77</v>
      </c>
      <c r="G95" s="15"/>
      <c r="H95" s="15"/>
      <c r="I95" s="15"/>
      <c r="J95" s="22" t="s">
        <v>70</v>
      </c>
      <c r="K95" s="23">
        <f>1255.5-39.817</f>
        <v>1215.683</v>
      </c>
      <c r="M95" s="40"/>
    </row>
    <row r="96" spans="1:11" ht="18" customHeight="1">
      <c r="A96" s="79" t="s">
        <v>23</v>
      </c>
      <c r="B96" s="79"/>
      <c r="C96" s="79"/>
      <c r="D96" s="79"/>
      <c r="E96" s="79"/>
      <c r="F96" s="19" t="s">
        <v>78</v>
      </c>
      <c r="G96" s="15"/>
      <c r="H96" s="15"/>
      <c r="I96" s="15"/>
      <c r="J96" s="19" t="s">
        <v>5</v>
      </c>
      <c r="K96" s="23">
        <f>K97</f>
        <v>416</v>
      </c>
    </row>
    <row r="97" spans="1:11" ht="18.75" customHeight="1">
      <c r="A97" s="50" t="s">
        <v>15</v>
      </c>
      <c r="B97" s="50"/>
      <c r="C97" s="50"/>
      <c r="D97" s="50"/>
      <c r="E97" s="50"/>
      <c r="F97" s="21" t="s">
        <v>78</v>
      </c>
      <c r="G97" s="15"/>
      <c r="H97" s="15"/>
      <c r="I97" s="15"/>
      <c r="J97" s="22" t="s">
        <v>71</v>
      </c>
      <c r="K97" s="23">
        <f>348+68</f>
        <v>416</v>
      </c>
    </row>
    <row r="98" spans="1:11" ht="69" customHeight="1">
      <c r="A98" s="80" t="s">
        <v>91</v>
      </c>
      <c r="B98" s="80"/>
      <c r="C98" s="80"/>
      <c r="D98" s="80"/>
      <c r="E98" s="80"/>
      <c r="F98" s="16" t="s">
        <v>82</v>
      </c>
      <c r="G98" s="17"/>
      <c r="H98" s="17"/>
      <c r="I98" s="17"/>
      <c r="J98" s="16" t="s">
        <v>5</v>
      </c>
      <c r="K98" s="18">
        <f>K99</f>
        <v>20</v>
      </c>
    </row>
    <row r="99" spans="1:11" ht="22.5" customHeight="1">
      <c r="A99" s="82" t="s">
        <v>63</v>
      </c>
      <c r="B99" s="82"/>
      <c r="C99" s="82"/>
      <c r="D99" s="82"/>
      <c r="E99" s="82"/>
      <c r="F99" s="19" t="s">
        <v>83</v>
      </c>
      <c r="G99" s="15"/>
      <c r="H99" s="15"/>
      <c r="I99" s="15"/>
      <c r="J99" s="19" t="s">
        <v>5</v>
      </c>
      <c r="K99" s="20">
        <f>K100</f>
        <v>20</v>
      </c>
    </row>
    <row r="100" spans="1:11" ht="36" customHeight="1">
      <c r="A100" s="78" t="s">
        <v>81</v>
      </c>
      <c r="B100" s="78"/>
      <c r="C100" s="78"/>
      <c r="D100" s="78"/>
      <c r="E100" s="78"/>
      <c r="F100" s="21" t="s">
        <v>84</v>
      </c>
      <c r="G100" s="15"/>
      <c r="H100" s="15"/>
      <c r="I100" s="15"/>
      <c r="J100" s="21" t="s">
        <v>5</v>
      </c>
      <c r="K100" s="23">
        <f>K101</f>
        <v>20</v>
      </c>
    </row>
    <row r="101" spans="1:11" ht="39.75" customHeight="1">
      <c r="A101" s="78" t="s">
        <v>14</v>
      </c>
      <c r="B101" s="78"/>
      <c r="C101" s="78"/>
      <c r="D101" s="78"/>
      <c r="E101" s="78"/>
      <c r="F101" s="21" t="s">
        <v>84</v>
      </c>
      <c r="G101" s="15"/>
      <c r="H101" s="15"/>
      <c r="I101" s="15"/>
      <c r="J101" s="22" t="s">
        <v>70</v>
      </c>
      <c r="K101" s="23">
        <f>5+15</f>
        <v>20</v>
      </c>
    </row>
    <row r="102" spans="1:11" ht="35.25" customHeight="1" hidden="1">
      <c r="A102" s="83" t="s">
        <v>92</v>
      </c>
      <c r="B102" s="83"/>
      <c r="C102" s="83"/>
      <c r="D102" s="83"/>
      <c r="E102" s="83"/>
      <c r="F102" s="33" t="s">
        <v>85</v>
      </c>
      <c r="G102" s="34"/>
      <c r="H102" s="34"/>
      <c r="I102" s="34"/>
      <c r="J102" s="35" t="s">
        <v>5</v>
      </c>
      <c r="K102" s="36">
        <f>K103</f>
        <v>0</v>
      </c>
    </row>
    <row r="103" spans="1:11" ht="21" customHeight="1" hidden="1">
      <c r="A103" s="81" t="s">
        <v>21</v>
      </c>
      <c r="B103" s="81"/>
      <c r="C103" s="81"/>
      <c r="D103" s="81"/>
      <c r="E103" s="81"/>
      <c r="F103" s="21" t="s">
        <v>86</v>
      </c>
      <c r="G103" s="15"/>
      <c r="H103" s="15"/>
      <c r="I103" s="15"/>
      <c r="J103" s="21" t="s">
        <v>5</v>
      </c>
      <c r="K103" s="23">
        <f>K104</f>
        <v>0</v>
      </c>
    </row>
    <row r="104" spans="1:11" ht="20.25" customHeight="1" hidden="1">
      <c r="A104" s="50" t="s">
        <v>14</v>
      </c>
      <c r="B104" s="50"/>
      <c r="C104" s="50"/>
      <c r="D104" s="50"/>
      <c r="E104" s="50"/>
      <c r="F104" s="21" t="s">
        <v>86</v>
      </c>
      <c r="G104" s="15"/>
      <c r="H104" s="15"/>
      <c r="I104" s="15"/>
      <c r="J104" s="21" t="s">
        <v>70</v>
      </c>
      <c r="K104" s="23"/>
    </row>
    <row r="105" spans="1:11" ht="15.75">
      <c r="A105" s="37"/>
      <c r="B105" s="38"/>
      <c r="C105" s="38"/>
      <c r="D105" s="38"/>
      <c r="E105" s="38"/>
      <c r="F105" s="38"/>
      <c r="G105" s="8"/>
      <c r="H105" s="8"/>
      <c r="I105" s="8"/>
      <c r="J105" s="39"/>
      <c r="K105" s="39"/>
    </row>
    <row r="106" spans="1:13" ht="15.75">
      <c r="A106" s="37"/>
      <c r="B106" s="38"/>
      <c r="C106" s="38"/>
      <c r="D106" s="38"/>
      <c r="E106" s="38"/>
      <c r="F106" s="38"/>
      <c r="G106" s="8"/>
      <c r="H106" s="8"/>
      <c r="I106" s="8"/>
      <c r="J106" s="39"/>
      <c r="K106" s="39"/>
      <c r="M106" s="40">
        <f>SUM(M16:M105)</f>
        <v>1118.6999999999998</v>
      </c>
    </row>
    <row r="107" spans="1:11" ht="15.75">
      <c r="A107" s="37"/>
      <c r="B107" s="38"/>
      <c r="C107" s="38"/>
      <c r="D107" s="38"/>
      <c r="E107" s="38"/>
      <c r="F107" s="38"/>
      <c r="G107" s="8"/>
      <c r="H107" s="8"/>
      <c r="I107" s="8"/>
      <c r="J107" s="39"/>
      <c r="K107" s="39"/>
    </row>
    <row r="108" spans="1:11" ht="15.75">
      <c r="A108" s="37"/>
      <c r="B108" s="38"/>
      <c r="C108" s="38"/>
      <c r="D108" s="38"/>
      <c r="E108" s="38"/>
      <c r="F108" s="38"/>
      <c r="G108" s="8"/>
      <c r="H108" s="8"/>
      <c r="I108" s="8"/>
      <c r="J108" s="39"/>
      <c r="K108" s="39"/>
    </row>
    <row r="109" spans="1:11" ht="15.75">
      <c r="A109" s="37"/>
      <c r="B109" s="38"/>
      <c r="C109" s="38"/>
      <c r="D109" s="38"/>
      <c r="E109" s="38"/>
      <c r="F109" s="38"/>
      <c r="G109" s="8"/>
      <c r="H109" s="8"/>
      <c r="I109" s="8"/>
      <c r="J109" s="39"/>
      <c r="K109" s="39"/>
    </row>
    <row r="110" spans="1:11" ht="15.75">
      <c r="A110" s="37"/>
      <c r="B110" s="38"/>
      <c r="C110" s="38"/>
      <c r="D110" s="38"/>
      <c r="E110" s="38"/>
      <c r="F110" s="38"/>
      <c r="G110" s="8"/>
      <c r="H110" s="8"/>
      <c r="I110" s="8"/>
      <c r="J110" s="39"/>
      <c r="K110" s="39"/>
    </row>
    <row r="111" spans="1:11" ht="15.75">
      <c r="A111" s="37"/>
      <c r="B111" s="38"/>
      <c r="C111" s="38"/>
      <c r="D111" s="38"/>
      <c r="E111" s="38"/>
      <c r="F111" s="38"/>
      <c r="G111" s="8"/>
      <c r="H111" s="8"/>
      <c r="I111" s="8"/>
      <c r="J111" s="39"/>
      <c r="K111" s="39"/>
    </row>
  </sheetData>
  <sheetProtection/>
  <mergeCells count="94">
    <mergeCell ref="A90:E90"/>
    <mergeCell ref="A98:E98"/>
    <mergeCell ref="A103:E103"/>
    <mergeCell ref="A104:E104"/>
    <mergeCell ref="A99:E99"/>
    <mergeCell ref="A100:E100"/>
    <mergeCell ref="A101:E101"/>
    <mergeCell ref="A102:E102"/>
    <mergeCell ref="A17:E17"/>
    <mergeCell ref="A18:E18"/>
    <mergeCell ref="A86:E86"/>
    <mergeCell ref="A94:E94"/>
    <mergeCell ref="A95:E95"/>
    <mergeCell ref="A96:E96"/>
    <mergeCell ref="A87:E87"/>
    <mergeCell ref="A91:E91"/>
    <mergeCell ref="A93:E93"/>
    <mergeCell ref="A81:E81"/>
    <mergeCell ref="A6:K12"/>
    <mergeCell ref="A13:E14"/>
    <mergeCell ref="A15:E15"/>
    <mergeCell ref="K13:K14"/>
    <mergeCell ref="F13:J13"/>
    <mergeCell ref="A16:E16"/>
    <mergeCell ref="A23:E23"/>
    <mergeCell ref="A25:E25"/>
    <mergeCell ref="A26:E26"/>
    <mergeCell ref="A19:E19"/>
    <mergeCell ref="A20:E20"/>
    <mergeCell ref="A21:E21"/>
    <mergeCell ref="A22:E22"/>
    <mergeCell ref="A27:E27"/>
    <mergeCell ref="A28:E28"/>
    <mergeCell ref="A31:E31"/>
    <mergeCell ref="A32:E32"/>
    <mergeCell ref="A24:E24"/>
    <mergeCell ref="A29:E29"/>
    <mergeCell ref="A30:E30"/>
    <mergeCell ref="A34:E34"/>
    <mergeCell ref="A33:E33"/>
    <mergeCell ref="A35:E35"/>
    <mergeCell ref="A49:E49"/>
    <mergeCell ref="A42:E42"/>
    <mergeCell ref="A43:E43"/>
    <mergeCell ref="A45:E45"/>
    <mergeCell ref="A44:E44"/>
    <mergeCell ref="A36:E36"/>
    <mergeCell ref="A37:E37"/>
    <mergeCell ref="A47:E47"/>
    <mergeCell ref="A48:E48"/>
    <mergeCell ref="A50:E50"/>
    <mergeCell ref="A51:E51"/>
    <mergeCell ref="A52:E52"/>
    <mergeCell ref="A53:E53"/>
    <mergeCell ref="A55:E55"/>
    <mergeCell ref="A56:E56"/>
    <mergeCell ref="A57:E57"/>
    <mergeCell ref="A58:E58"/>
    <mergeCell ref="A38:E38"/>
    <mergeCell ref="A39:E39"/>
    <mergeCell ref="A40:E40"/>
    <mergeCell ref="A41:E41"/>
    <mergeCell ref="A54:E54"/>
    <mergeCell ref="A46:E46"/>
    <mergeCell ref="A59:E59"/>
    <mergeCell ref="A60:E60"/>
    <mergeCell ref="A72:E72"/>
    <mergeCell ref="A61:E61"/>
    <mergeCell ref="A62:E62"/>
    <mergeCell ref="A63:E63"/>
    <mergeCell ref="A64:E64"/>
    <mergeCell ref="A65:E65"/>
    <mergeCell ref="A66:E66"/>
    <mergeCell ref="A67:E67"/>
    <mergeCell ref="A68:E68"/>
    <mergeCell ref="A79:E79"/>
    <mergeCell ref="A83:E83"/>
    <mergeCell ref="A84:E84"/>
    <mergeCell ref="A85:E85"/>
    <mergeCell ref="A80:E80"/>
    <mergeCell ref="A69:E69"/>
    <mergeCell ref="A70:E70"/>
    <mergeCell ref="A71:E71"/>
    <mergeCell ref="A76:E76"/>
    <mergeCell ref="A73:E73"/>
    <mergeCell ref="A74:E74"/>
    <mergeCell ref="A75:E75"/>
    <mergeCell ref="A92:E92"/>
    <mergeCell ref="A97:E97"/>
    <mergeCell ref="A82:E82"/>
    <mergeCell ref="A78:E78"/>
    <mergeCell ref="A88:E88"/>
    <mergeCell ref="A77:E77"/>
    <mergeCell ref="A89:E89"/>
  </mergeCells>
  <printOptions/>
  <pageMargins left="0.56" right="0.15748031496062992" top="0.39" bottom="0.2755905511811024" header="0.15748031496062992" footer="0.2362204724409449"/>
  <pageSetup horizontalDpi="600" verticalDpi="600" orientation="portrait" paperSize="9" scale="83" r:id="rId1"/>
  <rowBreaks count="2" manualBreakCount="2">
    <brk id="34" max="10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 Родной</dc:creator>
  <cp:keywords/>
  <dc:description/>
  <cp:lastModifiedBy>1</cp:lastModifiedBy>
  <cp:lastPrinted>2022-07-08T07:07:30Z</cp:lastPrinted>
  <dcterms:created xsi:type="dcterms:W3CDTF">2011-11-13T11:15:22Z</dcterms:created>
  <dcterms:modified xsi:type="dcterms:W3CDTF">2022-10-28T07:36:36Z</dcterms:modified>
  <cp:category/>
  <cp:version/>
  <cp:contentType/>
  <cp:contentStatus/>
</cp:coreProperties>
</file>